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805" firstSheet="1" activeTab="7"/>
  </bookViews>
  <sheets>
    <sheet name="1. Dasatynib, Nilotynib" sheetId="1" r:id="rId1"/>
    <sheet name="2. Imatynib, Bortezomib, Bendam" sheetId="2" r:id="rId2"/>
    <sheet name="3. Anagrelid" sheetId="4" r:id="rId3"/>
    <sheet name="4. Anagrelid II" sheetId="24" r:id="rId4"/>
    <sheet name="5. Thalidomidum" sheetId="5" r:id="rId5"/>
    <sheet name="6. Daunorubicinum" sheetId="6" r:id="rId6"/>
    <sheet name="7. Interferon alfa 2b" sheetId="8" r:id="rId7"/>
    <sheet name="8. Darbopoetinum" sheetId="9" r:id="rId8"/>
    <sheet name="9. Azacytydyna, Lenalidomid" sheetId="10" r:id="rId9"/>
    <sheet name="10. Rituximab" sheetId="11" r:id="rId10"/>
    <sheet name="11. Chemioterapia I" sheetId="13" r:id="rId11"/>
    <sheet name="12. Chemioterapia II" sheetId="14" r:id="rId12"/>
    <sheet name="13. Chemioterapia III" sheetId="15" r:id="rId13"/>
    <sheet name="14. Chemioterapia IV" sheetId="16" r:id="rId14"/>
    <sheet name="15. Idarubicinum" sheetId="17" r:id="rId15"/>
    <sheet name="16. Brentuximab" sheetId="19" r:id="rId16"/>
    <sheet name="17. Obinutuzumab" sheetId="21" r:id="rId17"/>
    <sheet name="18. Ruksolitynib" sheetId="23" r:id="rId18"/>
    <sheet name="19. Pixantron" sheetId="27" r:id="rId19"/>
    <sheet name="20. Pomalidomidum" sheetId="28" r:id="rId20"/>
    <sheet name="21. Fludarabinum" sheetId="29" r:id="rId21"/>
    <sheet name="22. Posaconazolum" sheetId="26" r:id="rId22"/>
    <sheet name="23. Ibrutynib" sheetId="30" r:id="rId23"/>
  </sheets>
  <definedNames>
    <definedName name="_xlnm.Print_Area" localSheetId="0">'1. Dasatynib, Nilotynib'!$A$1:$J$18</definedName>
    <definedName name="_xlnm.Print_Area" localSheetId="9">'10. Rituximab'!$A$1:$J$18</definedName>
    <definedName name="_xlnm.Print_Area" localSheetId="10">'11. Chemioterapia I'!$A$1:$J$19</definedName>
    <definedName name="_xlnm.Print_Area" localSheetId="11">'12. Chemioterapia II'!$A$1:$J$27</definedName>
    <definedName name="_xlnm.Print_Area" localSheetId="12">'13. Chemioterapia III'!$A$1:$J$20</definedName>
    <definedName name="_xlnm.Print_Area" localSheetId="13">'14. Chemioterapia IV'!$A$1:$J$31</definedName>
    <definedName name="_xlnm.Print_Area" localSheetId="14">'15. Idarubicinum'!$A$1:$J$17</definedName>
    <definedName name="_xlnm.Print_Area" localSheetId="15">'16. Brentuximab'!$A$1:$J$16</definedName>
    <definedName name="_xlnm.Print_Area" localSheetId="16">'17. Obinutuzumab'!$A$1:$J$16</definedName>
    <definedName name="_xlnm.Print_Area" localSheetId="17">'18. Ruksolitynib'!$A$1:$J$18</definedName>
    <definedName name="_xlnm.Print_Area" localSheetId="18">'19. Pixantron'!$A$1:$J$16</definedName>
    <definedName name="_xlnm.Print_Area" localSheetId="1">'2. Imatynib, Bortezomib, Bendam'!$A$1:$K$22</definedName>
    <definedName name="_xlnm.Print_Area" localSheetId="19">'20. Pomalidomidum'!$A$1:$J$16</definedName>
    <definedName name="_xlnm.Print_Area" localSheetId="20">'21. Fludarabinum'!$A$1:$J$16</definedName>
    <definedName name="_xlnm.Print_Area" localSheetId="21">'22. Posaconazolum'!$A$1:$J$16</definedName>
    <definedName name="_xlnm.Print_Area" localSheetId="22">'23. Ibrutynib'!$A$1:$J$16</definedName>
    <definedName name="_xlnm.Print_Area" localSheetId="2">'3. Anagrelid'!$A$1:$J$18</definedName>
    <definedName name="_xlnm.Print_Area" localSheetId="3">'4. Anagrelid II'!$A$1:$J$16</definedName>
    <definedName name="_xlnm.Print_Area" localSheetId="4">'5. Thalidomidum'!$A$1:$J$16</definedName>
    <definedName name="_xlnm.Print_Area" localSheetId="5">'6. Daunorubicinum'!$A$1:$J$16</definedName>
    <definedName name="_xlnm.Print_Area" localSheetId="6">'7. Interferon alfa 2b'!$A$1:$J$16</definedName>
    <definedName name="_xlnm.Print_Area" localSheetId="7">'8. Darbopoetinum'!$A$1:$J$16</definedName>
    <definedName name="_xlnm.Print_Area" localSheetId="8">'9. Azacytydyna, Lenalidomid'!$A$1:$J$21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6"/>
  <c r="G9" s="1"/>
  <c r="G8" i="19"/>
  <c r="G9" s="1"/>
  <c r="I8" i="24"/>
  <c r="I9" s="1"/>
  <c r="G9"/>
  <c r="G8" i="1"/>
  <c r="G9"/>
  <c r="I9" s="1"/>
  <c r="G10"/>
  <c r="I10" s="1"/>
  <c r="G11" l="1"/>
  <c r="I8" i="26"/>
  <c r="I8" i="19"/>
  <c r="I9" s="1"/>
  <c r="I8" i="1"/>
  <c r="I11" s="1"/>
  <c r="I9" i="26" l="1"/>
  <c r="G8" i="30" l="1"/>
  <c r="G9" s="1"/>
  <c r="G8" i="29"/>
  <c r="G8" i="28"/>
  <c r="G8" i="27"/>
  <c r="I8" s="1"/>
  <c r="I8" i="29" l="1"/>
  <c r="I8" i="28"/>
  <c r="I9" i="27"/>
  <c r="G9"/>
  <c r="I8" i="30"/>
  <c r="I9" s="1"/>
  <c r="G9" i="28"/>
  <c r="G9" i="29"/>
  <c r="I9" l="1"/>
  <c r="I9" i="28"/>
  <c r="G10" i="23"/>
  <c r="I10" s="1"/>
  <c r="G9"/>
  <c r="G8"/>
  <c r="G8" i="21"/>
  <c r="G9" s="1"/>
  <c r="G9" i="17"/>
  <c r="G8"/>
  <c r="I8" s="1"/>
  <c r="G23" i="16"/>
  <c r="G22"/>
  <c r="G21"/>
  <c r="G20"/>
  <c r="G19"/>
  <c r="G18"/>
  <c r="I18" s="1"/>
  <c r="G17"/>
  <c r="I17" s="1"/>
  <c r="G16"/>
  <c r="G15"/>
  <c r="G14"/>
  <c r="G13"/>
  <c r="G12"/>
  <c r="G11"/>
  <c r="G10"/>
  <c r="G9"/>
  <c r="G8"/>
  <c r="G12" i="15"/>
  <c r="I12" s="1"/>
  <c r="G11"/>
  <c r="G10"/>
  <c r="I10" s="1"/>
  <c r="G9"/>
  <c r="G8"/>
  <c r="I8" s="1"/>
  <c r="G19" i="14"/>
  <c r="G18"/>
  <c r="I18" s="1"/>
  <c r="G17"/>
  <c r="G16"/>
  <c r="I16" s="1"/>
  <c r="G15"/>
  <c r="I15" s="1"/>
  <c r="G14"/>
  <c r="I14" s="1"/>
  <c r="G13"/>
  <c r="I13" s="1"/>
  <c r="G12"/>
  <c r="G11"/>
  <c r="G10"/>
  <c r="I10" s="1"/>
  <c r="G9"/>
  <c r="G8"/>
  <c r="G11" i="13"/>
  <c r="I11" s="1"/>
  <c r="G10"/>
  <c r="G9"/>
  <c r="G8"/>
  <c r="G10" i="11"/>
  <c r="I10" s="1"/>
  <c r="G9"/>
  <c r="I9" s="1"/>
  <c r="G8"/>
  <c r="G13" i="10"/>
  <c r="G12"/>
  <c r="G11"/>
  <c r="G10"/>
  <c r="G9"/>
  <c r="G8"/>
  <c r="G8" i="9"/>
  <c r="I8" s="1"/>
  <c r="G8" i="8"/>
  <c r="I8" s="1"/>
  <c r="G8" i="6"/>
  <c r="I8" s="1"/>
  <c r="G8" i="5"/>
  <c r="I8" s="1"/>
  <c r="G8" i="4"/>
  <c r="G9" s="1"/>
  <c r="G14" i="2"/>
  <c r="G13"/>
  <c r="I13" s="1"/>
  <c r="G12"/>
  <c r="G11"/>
  <c r="G10"/>
  <c r="G9"/>
  <c r="G8"/>
  <c r="I8" i="16" l="1"/>
  <c r="I15"/>
  <c r="I21"/>
  <c r="I14"/>
  <c r="I10"/>
  <c r="I19"/>
  <c r="I23"/>
  <c r="I16"/>
  <c r="I22"/>
  <c r="I20"/>
  <c r="I8" i="23"/>
  <c r="G11"/>
  <c r="I9" i="17"/>
  <c r="I9" i="10"/>
  <c r="I9" i="2"/>
  <c r="I13" i="16"/>
  <c r="I12"/>
  <c r="I11"/>
  <c r="G24"/>
  <c r="I9"/>
  <c r="I19" i="14"/>
  <c r="I17"/>
  <c r="I12"/>
  <c r="I11"/>
  <c r="I9"/>
  <c r="I8"/>
  <c r="G20"/>
  <c r="I9" i="15"/>
  <c r="I8" i="21"/>
  <c r="G9" i="6"/>
  <c r="I14" i="2"/>
  <c r="I10"/>
  <c r="I9" i="23"/>
  <c r="G10" i="17"/>
  <c r="I11" i="15"/>
  <c r="G13"/>
  <c r="I9" i="13"/>
  <c r="I10"/>
  <c r="I8"/>
  <c r="G12"/>
  <c r="G11" i="11"/>
  <c r="I8"/>
  <c r="I13" i="10"/>
  <c r="I12"/>
  <c r="I11"/>
  <c r="I10"/>
  <c r="I8"/>
  <c r="G14"/>
  <c r="I9" i="9"/>
  <c r="G9"/>
  <c r="I9" i="8"/>
  <c r="G9"/>
  <c r="I9" i="6"/>
  <c r="I9" i="5"/>
  <c r="G9"/>
  <c r="I8" i="2"/>
  <c r="I11"/>
  <c r="I12"/>
  <c r="I8" i="4"/>
  <c r="I11" i="23" l="1"/>
  <c r="I10" i="17"/>
  <c r="I24" i="16"/>
  <c r="I20" i="14"/>
  <c r="I9" i="21"/>
  <c r="I13" i="15"/>
  <c r="I12" i="13"/>
  <c r="I11" i="11"/>
  <c r="I14" i="10"/>
  <c r="I15" i="2"/>
  <c r="I9" i="4"/>
</calcChain>
</file>

<file path=xl/sharedStrings.xml><?xml version="1.0" encoding="utf-8"?>
<sst xmlns="http://schemas.openxmlformats.org/spreadsheetml/2006/main" count="550" uniqueCount="192">
  <si>
    <t>Część nr 1 - Dasatynib, Nilotynib - program lekowy - leczenie białaczki szpikowej</t>
  </si>
  <si>
    <t>Lp.</t>
  </si>
  <si>
    <t>Nazwa międzynarodowa</t>
  </si>
  <si>
    <t>Postać</t>
  </si>
  <si>
    <t>Dawka</t>
  </si>
  <si>
    <t>Ilość (op.)</t>
  </si>
  <si>
    <t>Cena netto za opak.          w zł.</t>
  </si>
  <si>
    <t>Wartość netto       (5 x6)</t>
  </si>
  <si>
    <t>Stawka VAT</t>
  </si>
  <si>
    <t>Wartość brutto (7 x 8)</t>
  </si>
  <si>
    <t>Nazwa handlowa</t>
  </si>
  <si>
    <t>Dasatynib</t>
  </si>
  <si>
    <t>tabl. powl.</t>
  </si>
  <si>
    <t>100 mg x 30 szt.</t>
  </si>
  <si>
    <t>80 mg x 30 szt.</t>
  </si>
  <si>
    <t>Nilotynib</t>
  </si>
  <si>
    <t>kaps. twarde</t>
  </si>
  <si>
    <t>200 mg x 112 szt.</t>
  </si>
  <si>
    <t>Suma</t>
  </si>
  <si>
    <t>Wartość netto              (5 x6)</t>
  </si>
  <si>
    <t>Wartość brutto           (7 x 8)</t>
  </si>
  <si>
    <t>Imatynib</t>
  </si>
  <si>
    <t>400 mg x 30 szt.</t>
  </si>
  <si>
    <t>100 mg x 60 szt.</t>
  </si>
  <si>
    <t>Bortezomib</t>
  </si>
  <si>
    <t>prosz. do przyg. roztw. do wstrzykiwań</t>
  </si>
  <si>
    <t>1 mg x 1 fiol.</t>
  </si>
  <si>
    <t>3,5 mg x 1 fiol.</t>
  </si>
  <si>
    <t>0,5 mg x 100 szt.</t>
  </si>
  <si>
    <t>Thalidomidum</t>
  </si>
  <si>
    <t>tabletki</t>
  </si>
  <si>
    <t>Daunorubicinum</t>
  </si>
  <si>
    <t>prosz. do przyg rozt. do infuzji</t>
  </si>
  <si>
    <t>Mitoxantronum</t>
  </si>
  <si>
    <t>konc. do sporz. roztw. do infuzji</t>
  </si>
  <si>
    <t>2 mg/ml 10 ml x 1 fiol.</t>
  </si>
  <si>
    <t>Interferon alfa 2 b</t>
  </si>
  <si>
    <t>amp.strz.</t>
  </si>
  <si>
    <t xml:space="preserve">30 mln j.m./1,2 ml x 1 szt. </t>
  </si>
  <si>
    <t>Intron</t>
  </si>
  <si>
    <t>500 mcg/ml x 1 szt.</t>
  </si>
  <si>
    <t>Wartość brutto                  (7 x 8)</t>
  </si>
  <si>
    <t>Azacytydyna</t>
  </si>
  <si>
    <t>prosz. do sporz. rozt.</t>
  </si>
  <si>
    <t>100 mg x 1 fiol.</t>
  </si>
  <si>
    <t>Pegaspargasum</t>
  </si>
  <si>
    <t>rozt. do wstrz.</t>
  </si>
  <si>
    <t>750 j.m./ml 5 ml x 1 szt.</t>
  </si>
  <si>
    <t>Lenalidomid</t>
  </si>
  <si>
    <t>5 mg x 21 szt.</t>
  </si>
  <si>
    <t>10 mg x 21 szt.</t>
  </si>
  <si>
    <t>15 mg x 21 szt.</t>
  </si>
  <si>
    <t>25 mg x 21 szt.</t>
  </si>
  <si>
    <t>Rituximab</t>
  </si>
  <si>
    <t>konc. do przyg. rozt. do infuzji</t>
  </si>
  <si>
    <t>10 mg/ml  50 ml x 1 szt.</t>
  </si>
  <si>
    <t xml:space="preserve">Bendamustyna </t>
  </si>
  <si>
    <t>prosz. do sporz. konc. roztworu do infuzji</t>
  </si>
  <si>
    <t>25 mg x 5 fiol. a 26 ml</t>
  </si>
  <si>
    <t>100 mg x 5 fiol. a 60 ml</t>
  </si>
  <si>
    <t>Calcium folinas</t>
  </si>
  <si>
    <t>10 mg/ml 10 ml x 1 fiol.</t>
  </si>
  <si>
    <t>Filgrastimum</t>
  </si>
  <si>
    <t>rozt.do wstrz.</t>
  </si>
  <si>
    <t>30 mln j.m./0,5 ml x 1 szt.</t>
  </si>
  <si>
    <t>Vincristinum</t>
  </si>
  <si>
    <t>1 mg/ml 1 ml x 1 szt.</t>
  </si>
  <si>
    <t>Vinblastinum</t>
  </si>
  <si>
    <t>1 mg/ml 10 ml x 1 fiol.</t>
  </si>
  <si>
    <t>Carboplatinum</t>
  </si>
  <si>
    <t>roztw. do wstrzykiwań</t>
  </si>
  <si>
    <t>10 mg/ml 15 ml x 1 szt.</t>
  </si>
  <si>
    <t>10 mg/ml 45 ml x 1 szt.</t>
  </si>
  <si>
    <t>Cladribinum</t>
  </si>
  <si>
    <t>rozt. do infuzji</t>
  </si>
  <si>
    <t>1 mg/ml 10 ml x 1 szt.</t>
  </si>
  <si>
    <t>Dacarbazinum</t>
  </si>
  <si>
    <t>prosz. do sporz. rozt. do wstrzykiwań i infuzji</t>
  </si>
  <si>
    <t>100 mg x 10 fiol.</t>
  </si>
  <si>
    <t>200 mg x 10 fiol.</t>
  </si>
  <si>
    <t>500 mg x 1 fiol.</t>
  </si>
  <si>
    <t>Hydroxycarbamidum</t>
  </si>
  <si>
    <t>kaps.</t>
  </si>
  <si>
    <t>500 mg x 100 szt.</t>
  </si>
  <si>
    <t>Vinorelbinum</t>
  </si>
  <si>
    <t>konc. do sporz. roztworu do infuzji</t>
  </si>
  <si>
    <t>10 mg/ml 5 ml x 10 szt.</t>
  </si>
  <si>
    <t>10 mg/ml 1 ml x 10 szt.</t>
  </si>
  <si>
    <t>Bleomycinum</t>
  </si>
  <si>
    <t>prosz. do sporz. roztw. do wstrzykiwań</t>
  </si>
  <si>
    <t>15 000 j.m./10 ml x 1 szt.</t>
  </si>
  <si>
    <t>Melphalanum</t>
  </si>
  <si>
    <t>tabl. powlekane</t>
  </si>
  <si>
    <t>2 mg x 25 szt.</t>
  </si>
  <si>
    <t>Chlorambucilum</t>
  </si>
  <si>
    <t>Cyclophosphamidum</t>
  </si>
  <si>
    <t>draż.</t>
  </si>
  <si>
    <t>50 mg x 50 szt.</t>
  </si>
  <si>
    <t>prosz. do sporz. rozt. do wstrzykiwań</t>
  </si>
  <si>
    <t>1000 mg x 1 fiol.</t>
  </si>
  <si>
    <t>Ifosfamidum</t>
  </si>
  <si>
    <t>2000 mg x 1 fiol.</t>
  </si>
  <si>
    <t>Mesnum</t>
  </si>
  <si>
    <t>100 mg/ml 4 ml x 15 szt.</t>
  </si>
  <si>
    <t>Cisplatinum</t>
  </si>
  <si>
    <t>1 mg/ml 50 ml x 1 fl.</t>
  </si>
  <si>
    <t>1 mg/ml 100 ml x 1 fl.</t>
  </si>
  <si>
    <t>Cytarabinum</t>
  </si>
  <si>
    <t>rozt. do wlew. doż.</t>
  </si>
  <si>
    <t>100 mg/5 ml x 1 szt.</t>
  </si>
  <si>
    <t>50 mg/ml 10 ml x 1 szt.</t>
  </si>
  <si>
    <t>50 mg/ml 20 ml x 1 szt.</t>
  </si>
  <si>
    <t>50 mg/ml 40 ml x 1 szt.</t>
  </si>
  <si>
    <t>Doxorubicinum</t>
  </si>
  <si>
    <t>konc. do sporz. rozt.  do infuzji</t>
  </si>
  <si>
    <t>2 mg/ml 5 ml x 1 szt.</t>
  </si>
  <si>
    <t>2 mg/ml 25 ml x 1 szt.</t>
  </si>
  <si>
    <t>Etoposidum</t>
  </si>
  <si>
    <t>20 mg/ml 5ml x 1 szt.</t>
  </si>
  <si>
    <t>Gemcytabinum</t>
  </si>
  <si>
    <t>40 mg/ml 5 ml x 1 szt.</t>
  </si>
  <si>
    <t>40 mg/ml 25 ml x 1 szt.</t>
  </si>
  <si>
    <t>2,5 mg x 50 szt.</t>
  </si>
  <si>
    <t>konc. do sporz. rozt. do infuzji</t>
  </si>
  <si>
    <t>100 mg/ml  50 ml x 1 szt.</t>
  </si>
  <si>
    <t>Idarubicinum</t>
  </si>
  <si>
    <t>1 mg/ml 5 ml x 1 fiol.</t>
  </si>
  <si>
    <t>Brentuximab vedotin</t>
  </si>
  <si>
    <t>prosz. do sporz. konc. do infuzji</t>
  </si>
  <si>
    <t>50 mg x 1 fiol.</t>
  </si>
  <si>
    <t>Darbepoetinum alfa</t>
  </si>
  <si>
    <t>Aranesp</t>
  </si>
  <si>
    <t>Methotrexat</t>
  </si>
  <si>
    <t>Obinutuzumab</t>
  </si>
  <si>
    <t>1000 mg  25 mg/ml  40 ml</t>
  </si>
  <si>
    <t>roztwór do wstrzykiwań podskórnych</t>
  </si>
  <si>
    <t>1400 mg/11,7 ml x 1 szt.</t>
  </si>
  <si>
    <t xml:space="preserve">10 mg/ml  10 ml x 1 op. </t>
  </si>
  <si>
    <t>Netupitant + chlorowodorek palonosetronu</t>
  </si>
  <si>
    <t>kapsułki twarde</t>
  </si>
  <si>
    <t>300 mg + 0,5 mg x 1 szt.</t>
  </si>
  <si>
    <t>Część nr 3 - Anagrelidum</t>
  </si>
  <si>
    <t>Część nr 2 - Imatynib, Bortezomib, Bendamustyna, Netupitant+palonosetron</t>
  </si>
  <si>
    <t>Ruksolitynib</t>
  </si>
  <si>
    <t>20 mg x 56</t>
  </si>
  <si>
    <t>5 mg x 60</t>
  </si>
  <si>
    <t>15 mg x 56</t>
  </si>
  <si>
    <t>20 mg/4 ml x 1 szt.</t>
  </si>
  <si>
    <t>48 mln j.m./0,5 ml x 1 szt.</t>
  </si>
  <si>
    <t>50 mg/5 ml x 1 fiol.</t>
  </si>
  <si>
    <t>Anagrelid hydrochloride</t>
  </si>
  <si>
    <t>Część nr 4 - Anagrelidum</t>
  </si>
  <si>
    <t>1 mg x 100 szt.</t>
  </si>
  <si>
    <t>Lek z importu docelowego</t>
  </si>
  <si>
    <t>Część nr 5 - Thalidomidum</t>
  </si>
  <si>
    <t>Część nr 6 - Daunorubicinum</t>
  </si>
  <si>
    <t>Część nr 7 - Interferon alfa 2 b</t>
  </si>
  <si>
    <t>Część nr 8 - Darbepoetinum alfa</t>
  </si>
  <si>
    <t xml:space="preserve"> Część nr 9 - Azacytydyna, Lenalidomid - chemioterapia + program lekowy </t>
  </si>
  <si>
    <t xml:space="preserve">Część nr 10 - Rituximab </t>
  </si>
  <si>
    <t>Część nr 11 - chemioterapia I</t>
  </si>
  <si>
    <t>Część nr 12 - chemioterapia II</t>
  </si>
  <si>
    <t>Część nr 13 - chemioterapia III</t>
  </si>
  <si>
    <t>Część nr 14 - chemioterapia IV</t>
  </si>
  <si>
    <t>Część nr 15 - chemioterapia V</t>
  </si>
  <si>
    <t xml:space="preserve">Część nr 16 - Brentuximab vedotin  - program lekowy - leczenie chłoniaka opornego </t>
  </si>
  <si>
    <t xml:space="preserve">Część nr 17 - Obinutuzumab - program leczenia przewlekłej białaczki limfoblastycznej </t>
  </si>
  <si>
    <t xml:space="preserve">Część nr 18 - Ruksolitynib - program lekowy - leczenie mielofibrozy </t>
  </si>
  <si>
    <t>Część nr 19 - Dimaleinian pixantronu - program lekowy - pixantron w chłoniaku złośliwym</t>
  </si>
  <si>
    <t>Dimaleinian pixantronu</t>
  </si>
  <si>
    <t xml:space="preserve">29 mg x 1 fiol. </t>
  </si>
  <si>
    <t>prosz. do sporz. roztw.</t>
  </si>
  <si>
    <t xml:space="preserve">Część nr 20 - Pomalidomid - program lekowy </t>
  </si>
  <si>
    <t>Pomalidomidum</t>
  </si>
  <si>
    <t xml:space="preserve">kaps. </t>
  </si>
  <si>
    <t>4 mg x 21</t>
  </si>
  <si>
    <t xml:space="preserve">Część nr 21 - Fludarabinum - chemioterapia </t>
  </si>
  <si>
    <t xml:space="preserve">Fludarabinum </t>
  </si>
  <si>
    <t>tabletki powlekane</t>
  </si>
  <si>
    <t>10 mg x 20</t>
  </si>
  <si>
    <t>Część nr 22 - Posaconazolum</t>
  </si>
  <si>
    <t>Posaconazolum</t>
  </si>
  <si>
    <t xml:space="preserve">zawiesina doustna </t>
  </si>
  <si>
    <t>40 mg/ml      105 ml</t>
  </si>
  <si>
    <t>Część nr 23 - program lekowy - Ibrutynib w leczeniu przewlekłej białaczki limfoblastycznej</t>
  </si>
  <si>
    <t>Ibrutynib</t>
  </si>
  <si>
    <t>kaps. Twarde</t>
  </si>
  <si>
    <t>140 mg x 90</t>
  </si>
  <si>
    <t>podpis upoważnionego przedstawiciela Wykonawcy</t>
  </si>
  <si>
    <t>Zamawiający wymaga preparatu anagrelid hydrochloride, który dopuszcza leczenie chorych z niewydolnością nerek lekką</t>
  </si>
  <si>
    <t xml:space="preserve"> i umiarkowaną (klirens kreatyniny 30 -50 ml/min), co jest potwierdzone zapisem w charakterystyce produktu leczniczego.</t>
  </si>
  <si>
    <t>Załącznik nr. 2 - formularz cenowy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</si>
</sst>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13" fillId="2" borderId="0" xfId="0" applyFont="1" applyFill="1" applyBorder="1"/>
    <xf numFmtId="4" fontId="13" fillId="2" borderId="0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0" fillId="0" borderId="0" xfId="0" applyFont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center" vertical="center"/>
    </xf>
    <xf numFmtId="9" fontId="11" fillId="2" borderId="1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center" vertical="center"/>
    </xf>
    <xf numFmtId="4" fontId="13" fillId="2" borderId="0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8"/>
  <sheetViews>
    <sheetView workbookViewId="0">
      <selection activeCell="N15" sqref="N15"/>
    </sheetView>
  </sheetViews>
  <sheetFormatPr defaultRowHeight="15"/>
  <cols>
    <col min="1" max="1" width="4.28515625" customWidth="1"/>
    <col min="2" max="2" width="15.28515625" customWidth="1"/>
    <col min="3" max="3" width="8.7109375" customWidth="1"/>
    <col min="4" max="4" width="16.28515625" customWidth="1"/>
    <col min="5" max="5" width="8.140625" customWidth="1"/>
    <col min="6" max="6" width="8.42578125" customWidth="1"/>
    <col min="7" max="7" width="13" customWidth="1"/>
    <col min="8" max="8" width="7.5703125" customWidth="1"/>
    <col min="9" max="9" width="13.28515625" customWidth="1"/>
    <col min="10" max="10" width="12.5703125" customWidth="1"/>
  </cols>
  <sheetData>
    <row r="1" spans="1:10">
      <c r="A1" s="26" t="s">
        <v>191</v>
      </c>
    </row>
    <row r="4" spans="1:10" ht="17.25" customHeight="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16</v>
      </c>
    </row>
    <row r="8" spans="1:10" ht="24">
      <c r="A8" s="1">
        <v>1</v>
      </c>
      <c r="B8" s="2" t="s">
        <v>11</v>
      </c>
      <c r="C8" s="3" t="s">
        <v>12</v>
      </c>
      <c r="D8" s="3" t="s">
        <v>13</v>
      </c>
      <c r="E8" s="3">
        <v>50</v>
      </c>
      <c r="F8" s="4"/>
      <c r="G8" s="4">
        <f>PRODUCT(E8*F8)</f>
        <v>0</v>
      </c>
      <c r="H8" s="5">
        <v>0.08</v>
      </c>
      <c r="I8" s="4">
        <f>PRODUCT(G8*1.08)</f>
        <v>0</v>
      </c>
      <c r="J8" s="6"/>
    </row>
    <row r="9" spans="1:10" ht="24">
      <c r="A9" s="1">
        <v>2</v>
      </c>
      <c r="B9" s="7" t="s">
        <v>11</v>
      </c>
      <c r="C9" s="3" t="s">
        <v>12</v>
      </c>
      <c r="D9" s="3" t="s">
        <v>14</v>
      </c>
      <c r="E9" s="3">
        <v>3</v>
      </c>
      <c r="F9" s="4"/>
      <c r="G9" s="4">
        <f>PRODUCT(E9*F9)</f>
        <v>0</v>
      </c>
      <c r="H9" s="5">
        <v>0.08</v>
      </c>
      <c r="I9" s="4">
        <f>PRODUCT(G9*1.08)</f>
        <v>0</v>
      </c>
      <c r="J9" s="6"/>
    </row>
    <row r="10" spans="1:10" ht="24">
      <c r="A10" s="1">
        <v>3</v>
      </c>
      <c r="B10" s="7" t="s">
        <v>15</v>
      </c>
      <c r="C10" s="3" t="s">
        <v>16</v>
      </c>
      <c r="D10" s="3" t="s">
        <v>17</v>
      </c>
      <c r="E10" s="3">
        <v>150</v>
      </c>
      <c r="F10" s="4"/>
      <c r="G10" s="4">
        <f>PRODUCT(E10*F10)</f>
        <v>0</v>
      </c>
      <c r="H10" s="5">
        <v>0.08</v>
      </c>
      <c r="I10" s="4">
        <f>PRODUCT(G10*1.08)</f>
        <v>0</v>
      </c>
      <c r="J10" s="6"/>
    </row>
    <row r="11" spans="1:10">
      <c r="A11" s="8"/>
      <c r="B11" s="8"/>
      <c r="C11" s="9"/>
      <c r="D11" s="10" t="s">
        <v>18</v>
      </c>
      <c r="E11" s="11"/>
      <c r="F11" s="12"/>
      <c r="G11" s="13">
        <f>SUM(G8:G10)</f>
        <v>0</v>
      </c>
      <c r="H11" s="11"/>
      <c r="I11" s="13">
        <f>SUM(I8:I10)</f>
        <v>0</v>
      </c>
      <c r="J11" s="9"/>
    </row>
    <row r="18" spans="9:10">
      <c r="I18" s="29" t="s">
        <v>188</v>
      </c>
      <c r="J18" s="29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8"/>
  <sheetViews>
    <sheetView workbookViewId="0">
      <selection activeCell="E10" sqref="E10"/>
    </sheetView>
  </sheetViews>
  <sheetFormatPr defaultRowHeight="15"/>
  <cols>
    <col min="1" max="1" width="5.140625" customWidth="1"/>
    <col min="2" max="2" width="17.5703125" customWidth="1"/>
    <col min="3" max="3" width="12.7109375" customWidth="1"/>
    <col min="4" max="4" width="15.28515625" customWidth="1"/>
    <col min="5" max="5" width="10.28515625" customWidth="1"/>
    <col min="6" max="6" width="9" bestFit="1" customWidth="1"/>
    <col min="7" max="7" width="13.5703125" customWidth="1"/>
    <col min="8" max="8" width="9" bestFit="1" customWidth="1"/>
    <col min="9" max="9" width="13.42578125" customWidth="1"/>
    <col min="10" max="10" width="23.8554687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159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76" t="s">
        <v>53</v>
      </c>
      <c r="C8" s="77" t="s">
        <v>54</v>
      </c>
      <c r="D8" s="77" t="s">
        <v>137</v>
      </c>
      <c r="E8" s="75">
        <v>600</v>
      </c>
      <c r="F8" s="78"/>
      <c r="G8" s="79">
        <f>PRODUCT(E8*F8)</f>
        <v>0</v>
      </c>
      <c r="H8" s="80">
        <v>0.08</v>
      </c>
      <c r="I8" s="79">
        <f>PRODUCT(G8*1.08)</f>
        <v>0</v>
      </c>
      <c r="J8" s="27"/>
    </row>
    <row r="9" spans="1:10" ht="24">
      <c r="A9" s="82">
        <v>2</v>
      </c>
      <c r="B9" s="76" t="s">
        <v>53</v>
      </c>
      <c r="C9" s="77" t="s">
        <v>54</v>
      </c>
      <c r="D9" s="77" t="s">
        <v>55</v>
      </c>
      <c r="E9" s="82">
        <v>620</v>
      </c>
      <c r="F9" s="79"/>
      <c r="G9" s="79">
        <f>PRODUCT(E9*F9)</f>
        <v>0</v>
      </c>
      <c r="H9" s="80">
        <v>0.08</v>
      </c>
      <c r="I9" s="79">
        <f>PRODUCT(G9*1.08)</f>
        <v>0</v>
      </c>
      <c r="J9" s="27"/>
    </row>
    <row r="10" spans="1:10" ht="36">
      <c r="A10" s="82">
        <v>3</v>
      </c>
      <c r="B10" s="76" t="s">
        <v>53</v>
      </c>
      <c r="C10" s="77" t="s">
        <v>135</v>
      </c>
      <c r="D10" s="77" t="s">
        <v>136</v>
      </c>
      <c r="E10" s="82">
        <v>140</v>
      </c>
      <c r="F10" s="79"/>
      <c r="G10" s="79">
        <f>PRODUCT(E10*F10)</f>
        <v>0</v>
      </c>
      <c r="H10" s="80">
        <v>0.08</v>
      </c>
      <c r="I10" s="79">
        <f>PRODUCT(G10*1.08)</f>
        <v>0</v>
      </c>
      <c r="J10" s="27"/>
    </row>
    <row r="11" spans="1:10">
      <c r="A11" s="24"/>
      <c r="B11" s="24"/>
      <c r="C11" s="24"/>
      <c r="D11" s="20" t="s">
        <v>18</v>
      </c>
      <c r="E11" s="21"/>
      <c r="F11" s="22"/>
      <c r="G11" s="23">
        <f>SUM(G8:G10)</f>
        <v>0</v>
      </c>
      <c r="H11" s="21"/>
      <c r="I11" s="23">
        <f>SUM(I8:I10)</f>
        <v>0</v>
      </c>
      <c r="J11" s="24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29" t="s">
        <v>188</v>
      </c>
      <c r="J18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7"/>
  <sheetViews>
    <sheetView workbookViewId="0">
      <selection activeCell="E11" sqref="E11"/>
    </sheetView>
  </sheetViews>
  <sheetFormatPr defaultRowHeight="15"/>
  <cols>
    <col min="1" max="1" width="5.28515625" customWidth="1"/>
    <col min="2" max="2" width="18.5703125" customWidth="1"/>
    <col min="3" max="3" width="13" customWidth="1"/>
    <col min="4" max="4" width="14" customWidth="1"/>
    <col min="5" max="5" width="9.85546875" customWidth="1"/>
    <col min="7" max="7" width="11.140625" customWidth="1"/>
    <col min="9" max="9" width="11" customWidth="1"/>
    <col min="10" max="10" width="25.570312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160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81" t="s">
        <v>62</v>
      </c>
      <c r="C8" s="37" t="s">
        <v>63</v>
      </c>
      <c r="D8" s="37" t="s">
        <v>64</v>
      </c>
      <c r="E8" s="82">
        <v>270</v>
      </c>
      <c r="F8" s="79"/>
      <c r="G8" s="79">
        <f>PRODUCT(E8*F8)</f>
        <v>0</v>
      </c>
      <c r="H8" s="80">
        <v>0.08</v>
      </c>
      <c r="I8" s="84">
        <f>PRODUCT(G8*1.08)</f>
        <v>0</v>
      </c>
      <c r="J8" s="85"/>
    </row>
    <row r="9" spans="1:10" ht="24">
      <c r="A9" s="75">
        <v>2</v>
      </c>
      <c r="B9" s="81" t="s">
        <v>62</v>
      </c>
      <c r="C9" s="37" t="s">
        <v>63</v>
      </c>
      <c r="D9" s="37" t="s">
        <v>148</v>
      </c>
      <c r="E9" s="82">
        <v>560</v>
      </c>
      <c r="F9" s="79"/>
      <c r="G9" s="79">
        <f>PRODUCT(E9*F9)</f>
        <v>0</v>
      </c>
      <c r="H9" s="80">
        <v>0.08</v>
      </c>
      <c r="I9" s="84">
        <f>PRODUCT(G9*1.08)</f>
        <v>0</v>
      </c>
      <c r="J9" s="85"/>
    </row>
    <row r="10" spans="1:10" ht="24">
      <c r="A10" s="75">
        <v>3</v>
      </c>
      <c r="B10" s="81" t="s">
        <v>65</v>
      </c>
      <c r="C10" s="37" t="s">
        <v>63</v>
      </c>
      <c r="D10" s="37" t="s">
        <v>66</v>
      </c>
      <c r="E10" s="82">
        <v>700</v>
      </c>
      <c r="F10" s="79"/>
      <c r="G10" s="79">
        <f>PRODUCT(E10*F10)</f>
        <v>0</v>
      </c>
      <c r="H10" s="80">
        <v>0.08</v>
      </c>
      <c r="I10" s="84">
        <f>PRODUCT(G10*1.08)</f>
        <v>0</v>
      </c>
      <c r="J10" s="85"/>
    </row>
    <row r="11" spans="1:10" ht="24">
      <c r="A11" s="75">
        <v>4</v>
      </c>
      <c r="B11" s="81" t="s">
        <v>67</v>
      </c>
      <c r="C11" s="37" t="s">
        <v>63</v>
      </c>
      <c r="D11" s="37" t="s">
        <v>68</v>
      </c>
      <c r="E11" s="82">
        <v>260</v>
      </c>
      <c r="F11" s="79"/>
      <c r="G11" s="79">
        <f>PRODUCT(E11*F11)</f>
        <v>0</v>
      </c>
      <c r="H11" s="80">
        <v>0.08</v>
      </c>
      <c r="I11" s="84">
        <f>PRODUCT(G11*1.08)</f>
        <v>0</v>
      </c>
      <c r="J11" s="85"/>
    </row>
    <row r="12" spans="1:10">
      <c r="A12" s="24"/>
      <c r="B12" s="24"/>
      <c r="C12" s="24"/>
      <c r="D12" s="20" t="s">
        <v>18</v>
      </c>
      <c r="E12" s="21"/>
      <c r="F12" s="22"/>
      <c r="G12" s="23">
        <f>SUM(G8:G11)</f>
        <v>0</v>
      </c>
      <c r="H12" s="21"/>
      <c r="I12" s="23">
        <f>SUM(I8:I11)</f>
        <v>0</v>
      </c>
      <c r="J12" s="2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29" t="s">
        <v>188</v>
      </c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7"/>
  <sheetViews>
    <sheetView workbookViewId="0">
      <selection activeCell="E19" sqref="E19"/>
    </sheetView>
  </sheetViews>
  <sheetFormatPr defaultRowHeight="14.25"/>
  <cols>
    <col min="1" max="1" width="5.28515625" style="14" customWidth="1"/>
    <col min="2" max="2" width="22.5703125" style="14" customWidth="1"/>
    <col min="3" max="3" width="13.85546875" style="14" customWidth="1"/>
    <col min="4" max="4" width="11.42578125" style="14" customWidth="1"/>
    <col min="5" max="5" width="9.140625" style="14"/>
    <col min="6" max="6" width="9.7109375" style="14" customWidth="1"/>
    <col min="7" max="7" width="11.5703125" style="14" customWidth="1"/>
    <col min="8" max="8" width="9.140625" style="14"/>
    <col min="9" max="9" width="11.7109375" style="14" customWidth="1"/>
    <col min="10" max="10" width="26.14062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161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81" t="s">
        <v>69</v>
      </c>
      <c r="C8" s="37" t="s">
        <v>70</v>
      </c>
      <c r="D8" s="37" t="s">
        <v>71</v>
      </c>
      <c r="E8" s="82">
        <v>4</v>
      </c>
      <c r="F8" s="79"/>
      <c r="G8" s="79">
        <f t="shared" ref="G8:G18" si="0">PRODUCT(E8*F8)</f>
        <v>0</v>
      </c>
      <c r="H8" s="80">
        <v>0.08</v>
      </c>
      <c r="I8" s="79">
        <f t="shared" ref="I8:I18" si="1">PRODUCT(G8*1.08)</f>
        <v>0</v>
      </c>
      <c r="J8" s="85"/>
    </row>
    <row r="9" spans="1:10" ht="24">
      <c r="A9" s="75">
        <v>2</v>
      </c>
      <c r="B9" s="81" t="s">
        <v>69</v>
      </c>
      <c r="C9" s="37" t="s">
        <v>70</v>
      </c>
      <c r="D9" s="37" t="s">
        <v>72</v>
      </c>
      <c r="E9" s="82">
        <v>6</v>
      </c>
      <c r="F9" s="79"/>
      <c r="G9" s="79">
        <f t="shared" si="0"/>
        <v>0</v>
      </c>
      <c r="H9" s="80">
        <v>0.08</v>
      </c>
      <c r="I9" s="79">
        <f t="shared" si="1"/>
        <v>0</v>
      </c>
      <c r="J9" s="85"/>
    </row>
    <row r="10" spans="1:10" ht="24">
      <c r="A10" s="75">
        <v>3</v>
      </c>
      <c r="B10" s="81" t="s">
        <v>73</v>
      </c>
      <c r="C10" s="37" t="s">
        <v>74</v>
      </c>
      <c r="D10" s="37" t="s">
        <v>75</v>
      </c>
      <c r="E10" s="82">
        <v>100</v>
      </c>
      <c r="F10" s="79"/>
      <c r="G10" s="79">
        <f t="shared" si="0"/>
        <v>0</v>
      </c>
      <c r="H10" s="80">
        <v>0.08</v>
      </c>
      <c r="I10" s="79">
        <f t="shared" si="1"/>
        <v>0</v>
      </c>
      <c r="J10" s="85"/>
    </row>
    <row r="11" spans="1:10" ht="48">
      <c r="A11" s="75">
        <v>4</v>
      </c>
      <c r="B11" s="81" t="s">
        <v>76</v>
      </c>
      <c r="C11" s="37" t="s">
        <v>77</v>
      </c>
      <c r="D11" s="37" t="s">
        <v>78</v>
      </c>
      <c r="E11" s="82">
        <v>10</v>
      </c>
      <c r="F11" s="79"/>
      <c r="G11" s="79">
        <f t="shared" si="0"/>
        <v>0</v>
      </c>
      <c r="H11" s="80">
        <v>0.08</v>
      </c>
      <c r="I11" s="79">
        <f t="shared" si="1"/>
        <v>0</v>
      </c>
      <c r="J11" s="85"/>
    </row>
    <row r="12" spans="1:10" ht="48">
      <c r="A12" s="75">
        <v>5</v>
      </c>
      <c r="B12" s="81" t="s">
        <v>76</v>
      </c>
      <c r="C12" s="37" t="s">
        <v>77</v>
      </c>
      <c r="D12" s="37" t="s">
        <v>79</v>
      </c>
      <c r="E12" s="82">
        <v>9</v>
      </c>
      <c r="F12" s="79"/>
      <c r="G12" s="79">
        <f t="shared" si="0"/>
        <v>0</v>
      </c>
      <c r="H12" s="80">
        <v>0.08</v>
      </c>
      <c r="I12" s="79">
        <f t="shared" si="1"/>
        <v>0</v>
      </c>
      <c r="J12" s="85"/>
    </row>
    <row r="13" spans="1:10" ht="48">
      <c r="A13" s="75">
        <v>6</v>
      </c>
      <c r="B13" s="81" t="s">
        <v>76</v>
      </c>
      <c r="C13" s="37" t="s">
        <v>77</v>
      </c>
      <c r="D13" s="37" t="s">
        <v>80</v>
      </c>
      <c r="E13" s="82">
        <v>145</v>
      </c>
      <c r="F13" s="79"/>
      <c r="G13" s="79">
        <f t="shared" si="0"/>
        <v>0</v>
      </c>
      <c r="H13" s="80">
        <v>0.08</v>
      </c>
      <c r="I13" s="79">
        <f t="shared" si="1"/>
        <v>0</v>
      </c>
      <c r="J13" s="85"/>
    </row>
    <row r="14" spans="1:10" ht="24">
      <c r="A14" s="75">
        <v>7</v>
      </c>
      <c r="B14" s="81" t="s">
        <v>81</v>
      </c>
      <c r="C14" s="37" t="s">
        <v>82</v>
      </c>
      <c r="D14" s="37" t="s">
        <v>83</v>
      </c>
      <c r="E14" s="82">
        <v>5</v>
      </c>
      <c r="F14" s="79"/>
      <c r="G14" s="79">
        <f t="shared" si="0"/>
        <v>0</v>
      </c>
      <c r="H14" s="80">
        <v>0.08</v>
      </c>
      <c r="I14" s="79">
        <f t="shared" si="1"/>
        <v>0</v>
      </c>
      <c r="J14" s="85"/>
    </row>
    <row r="15" spans="1:10" ht="36">
      <c r="A15" s="75">
        <v>8</v>
      </c>
      <c r="B15" s="81" t="s">
        <v>84</v>
      </c>
      <c r="C15" s="37" t="s">
        <v>85</v>
      </c>
      <c r="D15" s="37" t="s">
        <v>86</v>
      </c>
      <c r="E15" s="82">
        <v>2</v>
      </c>
      <c r="F15" s="79"/>
      <c r="G15" s="79">
        <f t="shared" si="0"/>
        <v>0</v>
      </c>
      <c r="H15" s="80">
        <v>0.08</v>
      </c>
      <c r="I15" s="79">
        <f t="shared" si="1"/>
        <v>0</v>
      </c>
      <c r="J15" s="85"/>
    </row>
    <row r="16" spans="1:10" ht="36">
      <c r="A16" s="75">
        <v>9</v>
      </c>
      <c r="B16" s="81" t="s">
        <v>84</v>
      </c>
      <c r="C16" s="37" t="s">
        <v>85</v>
      </c>
      <c r="D16" s="37" t="s">
        <v>87</v>
      </c>
      <c r="E16" s="82">
        <v>2</v>
      </c>
      <c r="F16" s="79"/>
      <c r="G16" s="79">
        <f t="shared" si="0"/>
        <v>0</v>
      </c>
      <c r="H16" s="80">
        <v>0.08</v>
      </c>
      <c r="I16" s="79">
        <f t="shared" si="1"/>
        <v>0</v>
      </c>
      <c r="J16" s="85"/>
    </row>
    <row r="17" spans="1:10" ht="36">
      <c r="A17" s="75">
        <v>10</v>
      </c>
      <c r="B17" s="81" t="s">
        <v>88</v>
      </c>
      <c r="C17" s="37" t="s">
        <v>89</v>
      </c>
      <c r="D17" s="37" t="s">
        <v>90</v>
      </c>
      <c r="E17" s="82">
        <v>110</v>
      </c>
      <c r="F17" s="79"/>
      <c r="G17" s="79">
        <f t="shared" si="0"/>
        <v>0</v>
      </c>
      <c r="H17" s="80">
        <v>0.08</v>
      </c>
      <c r="I17" s="79">
        <f t="shared" si="1"/>
        <v>0</v>
      </c>
      <c r="J17" s="85"/>
    </row>
    <row r="18" spans="1:10" ht="24">
      <c r="A18" s="75">
        <v>11</v>
      </c>
      <c r="B18" s="81" t="s">
        <v>91</v>
      </c>
      <c r="C18" s="37" t="s">
        <v>92</v>
      </c>
      <c r="D18" s="37" t="s">
        <v>93</v>
      </c>
      <c r="E18" s="82">
        <v>60</v>
      </c>
      <c r="F18" s="79"/>
      <c r="G18" s="79">
        <f t="shared" si="0"/>
        <v>0</v>
      </c>
      <c r="H18" s="80">
        <v>0.08</v>
      </c>
      <c r="I18" s="79">
        <f t="shared" si="1"/>
        <v>0</v>
      </c>
      <c r="J18" s="85"/>
    </row>
    <row r="19" spans="1:10" ht="24">
      <c r="A19" s="75">
        <v>12</v>
      </c>
      <c r="B19" s="81" t="s">
        <v>94</v>
      </c>
      <c r="C19" s="37" t="s">
        <v>92</v>
      </c>
      <c r="D19" s="37" t="s">
        <v>93</v>
      </c>
      <c r="E19" s="82">
        <v>20</v>
      </c>
      <c r="F19" s="79"/>
      <c r="G19" s="79">
        <f>PRODUCT(E19*F19)</f>
        <v>0</v>
      </c>
      <c r="H19" s="80">
        <v>0.08</v>
      </c>
      <c r="I19" s="79">
        <f>PRODUCT(G19*1.08)</f>
        <v>0</v>
      </c>
      <c r="J19" s="85"/>
    </row>
    <row r="20" spans="1:10">
      <c r="A20" s="86"/>
      <c r="B20" s="86"/>
      <c r="C20" s="24"/>
      <c r="D20" s="20" t="s">
        <v>18</v>
      </c>
      <c r="E20" s="21"/>
      <c r="F20" s="22"/>
      <c r="G20" s="23">
        <f>SUM(G8:G19)</f>
        <v>0</v>
      </c>
      <c r="H20" s="21"/>
      <c r="I20" s="23">
        <f>SUM(I8:I19)</f>
        <v>0</v>
      </c>
      <c r="J20" s="24"/>
    </row>
    <row r="27" spans="1:10">
      <c r="I27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0"/>
  <sheetViews>
    <sheetView workbookViewId="0">
      <selection activeCell="E12" sqref="E12"/>
    </sheetView>
  </sheetViews>
  <sheetFormatPr defaultRowHeight="14.25"/>
  <cols>
    <col min="1" max="1" width="4.7109375" style="14" customWidth="1"/>
    <col min="2" max="2" width="22.7109375" style="14" customWidth="1"/>
    <col min="3" max="3" width="14.140625" style="14" customWidth="1"/>
    <col min="4" max="4" width="11.7109375" style="14" customWidth="1"/>
    <col min="5" max="5" width="10.140625" style="14" customWidth="1"/>
    <col min="6" max="6" width="10.28515625" style="14" customWidth="1"/>
    <col min="7" max="7" width="11.7109375" style="14" customWidth="1"/>
    <col min="8" max="8" width="9.140625" style="14"/>
    <col min="9" max="9" width="11.28515625" style="14" customWidth="1"/>
    <col min="10" max="10" width="26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162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81" t="s">
        <v>95</v>
      </c>
      <c r="C8" s="37" t="s">
        <v>96</v>
      </c>
      <c r="D8" s="37" t="s">
        <v>97</v>
      </c>
      <c r="E8" s="82">
        <v>75</v>
      </c>
      <c r="F8" s="79"/>
      <c r="G8" s="79">
        <f>PRODUCT(E8*F8)</f>
        <v>0</v>
      </c>
      <c r="H8" s="80">
        <v>0.08</v>
      </c>
      <c r="I8" s="79">
        <f>PRODUCT(G8*1.08)</f>
        <v>0</v>
      </c>
      <c r="J8" s="85"/>
    </row>
    <row r="9" spans="1:10" ht="36">
      <c r="A9" s="75">
        <v>2</v>
      </c>
      <c r="B9" s="81" t="s">
        <v>95</v>
      </c>
      <c r="C9" s="37" t="s">
        <v>98</v>
      </c>
      <c r="D9" s="37" t="s">
        <v>99</v>
      </c>
      <c r="E9" s="82">
        <v>880</v>
      </c>
      <c r="F9" s="79"/>
      <c r="G9" s="79">
        <f>PRODUCT(E9*F9)</f>
        <v>0</v>
      </c>
      <c r="H9" s="80">
        <v>0.08</v>
      </c>
      <c r="I9" s="79">
        <f>PRODUCT(G9*1.08)</f>
        <v>0</v>
      </c>
      <c r="J9" s="85"/>
    </row>
    <row r="10" spans="1:10" ht="36">
      <c r="A10" s="75">
        <v>3</v>
      </c>
      <c r="B10" s="81" t="s">
        <v>100</v>
      </c>
      <c r="C10" s="37" t="s">
        <v>98</v>
      </c>
      <c r="D10" s="37" t="s">
        <v>99</v>
      </c>
      <c r="E10" s="82">
        <v>15</v>
      </c>
      <c r="F10" s="79"/>
      <c r="G10" s="79">
        <f>PRODUCT(E10*F10)</f>
        <v>0</v>
      </c>
      <c r="H10" s="80">
        <v>0.08</v>
      </c>
      <c r="I10" s="79">
        <f>PRODUCT(G10*1.08)</f>
        <v>0</v>
      </c>
      <c r="J10" s="85"/>
    </row>
    <row r="11" spans="1:10" ht="36">
      <c r="A11" s="75">
        <v>4</v>
      </c>
      <c r="B11" s="81" t="s">
        <v>100</v>
      </c>
      <c r="C11" s="37" t="s">
        <v>98</v>
      </c>
      <c r="D11" s="37" t="s">
        <v>101</v>
      </c>
      <c r="E11" s="82">
        <v>60</v>
      </c>
      <c r="F11" s="79"/>
      <c r="G11" s="79">
        <f>PRODUCT(E11*F11)</f>
        <v>0</v>
      </c>
      <c r="H11" s="80">
        <v>0.08</v>
      </c>
      <c r="I11" s="79">
        <f>PRODUCT(G11*1.08)</f>
        <v>0</v>
      </c>
      <c r="J11" s="85"/>
    </row>
    <row r="12" spans="1:10" ht="24">
      <c r="A12" s="75">
        <v>5</v>
      </c>
      <c r="B12" s="81" t="s">
        <v>102</v>
      </c>
      <c r="C12" s="82" t="s">
        <v>46</v>
      </c>
      <c r="D12" s="37" t="s">
        <v>103</v>
      </c>
      <c r="E12" s="82">
        <v>30</v>
      </c>
      <c r="F12" s="79"/>
      <c r="G12" s="79">
        <f>PRODUCT(E12*F12)</f>
        <v>0</v>
      </c>
      <c r="H12" s="80">
        <v>0.08</v>
      </c>
      <c r="I12" s="79">
        <f>PRODUCT(G12*1.08)</f>
        <v>0</v>
      </c>
      <c r="J12" s="85"/>
    </row>
    <row r="13" spans="1:10">
      <c r="A13" s="86"/>
      <c r="B13" s="86"/>
      <c r="C13" s="86"/>
      <c r="D13" s="20" t="s">
        <v>18</v>
      </c>
      <c r="E13" s="87"/>
      <c r="F13" s="88"/>
      <c r="G13" s="23">
        <f>SUM(G8:G12)</f>
        <v>0</v>
      </c>
      <c r="H13" s="21"/>
      <c r="I13" s="23">
        <f>SUM(I8:I12)</f>
        <v>0</v>
      </c>
      <c r="J13" s="86"/>
    </row>
    <row r="20" spans="9:9">
      <c r="I20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1"/>
  <sheetViews>
    <sheetView workbookViewId="0">
      <selection activeCell="E23" sqref="E23"/>
    </sheetView>
  </sheetViews>
  <sheetFormatPr defaultRowHeight="14.25"/>
  <cols>
    <col min="1" max="1" width="5.28515625" style="14" customWidth="1"/>
    <col min="2" max="2" width="22.7109375" style="14" customWidth="1"/>
    <col min="3" max="3" width="13" style="14" customWidth="1"/>
    <col min="4" max="4" width="12.5703125" style="14" customWidth="1"/>
    <col min="5" max="5" width="9.140625" style="14"/>
    <col min="6" max="6" width="9.42578125" style="14" customWidth="1"/>
    <col min="7" max="7" width="11.85546875" style="14" customWidth="1"/>
    <col min="8" max="8" width="9.140625" style="14"/>
    <col min="9" max="9" width="11" style="14" customWidth="1"/>
    <col min="10" max="10" width="24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163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89">
        <v>1</v>
      </c>
      <c r="B8" s="81" t="s">
        <v>60</v>
      </c>
      <c r="C8" s="37" t="s">
        <v>46</v>
      </c>
      <c r="D8" s="37" t="s">
        <v>61</v>
      </c>
      <c r="E8" s="82">
        <v>95</v>
      </c>
      <c r="F8" s="79"/>
      <c r="G8" s="79">
        <f>PRODUCT(E8*F8)</f>
        <v>0</v>
      </c>
      <c r="H8" s="80">
        <v>0.08</v>
      </c>
      <c r="I8" s="84">
        <f>PRODUCT(G8*1.08)</f>
        <v>0</v>
      </c>
      <c r="J8" s="27"/>
    </row>
    <row r="9" spans="1:10" ht="24">
      <c r="A9" s="89">
        <v>2</v>
      </c>
      <c r="B9" s="81" t="s">
        <v>104</v>
      </c>
      <c r="C9" s="37" t="s">
        <v>34</v>
      </c>
      <c r="D9" s="37" t="s">
        <v>105</v>
      </c>
      <c r="E9" s="82">
        <v>70</v>
      </c>
      <c r="F9" s="79"/>
      <c r="G9" s="79">
        <f t="shared" ref="G9:G21" si="0">PRODUCT(E9*F9)</f>
        <v>0</v>
      </c>
      <c r="H9" s="80">
        <v>0.08</v>
      </c>
      <c r="I9" s="84">
        <f t="shared" ref="I9:I21" si="1">PRODUCT(G9*1.08)</f>
        <v>0</v>
      </c>
      <c r="J9" s="85"/>
    </row>
    <row r="10" spans="1:10" ht="24">
      <c r="A10" s="89">
        <v>3</v>
      </c>
      <c r="B10" s="81" t="s">
        <v>104</v>
      </c>
      <c r="C10" s="37" t="s">
        <v>34</v>
      </c>
      <c r="D10" s="37" t="s">
        <v>106</v>
      </c>
      <c r="E10" s="82">
        <v>55</v>
      </c>
      <c r="F10" s="79"/>
      <c r="G10" s="79">
        <f t="shared" si="0"/>
        <v>0</v>
      </c>
      <c r="H10" s="80">
        <v>0.08</v>
      </c>
      <c r="I10" s="84">
        <f t="shared" si="1"/>
        <v>0</v>
      </c>
      <c r="J10" s="85"/>
    </row>
    <row r="11" spans="1:10" ht="24">
      <c r="A11" s="89">
        <v>4</v>
      </c>
      <c r="B11" s="81" t="s">
        <v>107</v>
      </c>
      <c r="C11" s="37" t="s">
        <v>108</v>
      </c>
      <c r="D11" s="37" t="s">
        <v>109</v>
      </c>
      <c r="E11" s="82">
        <v>500</v>
      </c>
      <c r="F11" s="79"/>
      <c r="G11" s="79">
        <f t="shared" si="0"/>
        <v>0</v>
      </c>
      <c r="H11" s="80">
        <v>0.08</v>
      </c>
      <c r="I11" s="79">
        <f t="shared" si="1"/>
        <v>0</v>
      </c>
      <c r="J11" s="85"/>
    </row>
    <row r="12" spans="1:10" ht="24">
      <c r="A12" s="89">
        <v>5</v>
      </c>
      <c r="B12" s="81" t="s">
        <v>107</v>
      </c>
      <c r="C12" s="37" t="s">
        <v>46</v>
      </c>
      <c r="D12" s="37" t="s">
        <v>110</v>
      </c>
      <c r="E12" s="82">
        <v>200</v>
      </c>
      <c r="F12" s="79"/>
      <c r="G12" s="79">
        <f t="shared" si="0"/>
        <v>0</v>
      </c>
      <c r="H12" s="80">
        <v>0.08</v>
      </c>
      <c r="I12" s="79">
        <f t="shared" si="1"/>
        <v>0</v>
      </c>
      <c r="J12" s="85"/>
    </row>
    <row r="13" spans="1:10" ht="24">
      <c r="A13" s="89">
        <v>6</v>
      </c>
      <c r="B13" s="81" t="s">
        <v>107</v>
      </c>
      <c r="C13" s="37" t="s">
        <v>46</v>
      </c>
      <c r="D13" s="37" t="s">
        <v>111</v>
      </c>
      <c r="E13" s="82">
        <v>160</v>
      </c>
      <c r="F13" s="79"/>
      <c r="G13" s="79">
        <f t="shared" si="0"/>
        <v>0</v>
      </c>
      <c r="H13" s="80">
        <v>0.08</v>
      </c>
      <c r="I13" s="79">
        <f t="shared" si="1"/>
        <v>0</v>
      </c>
      <c r="J13" s="85"/>
    </row>
    <row r="14" spans="1:10" ht="24">
      <c r="A14" s="89">
        <v>7</v>
      </c>
      <c r="B14" s="81" t="s">
        <v>107</v>
      </c>
      <c r="C14" s="37" t="s">
        <v>46</v>
      </c>
      <c r="D14" s="37" t="s">
        <v>112</v>
      </c>
      <c r="E14" s="82">
        <v>650</v>
      </c>
      <c r="F14" s="79"/>
      <c r="G14" s="79">
        <f t="shared" si="0"/>
        <v>0</v>
      </c>
      <c r="H14" s="80">
        <v>0.08</v>
      </c>
      <c r="I14" s="79">
        <f t="shared" si="1"/>
        <v>0</v>
      </c>
      <c r="J14" s="85"/>
    </row>
    <row r="15" spans="1:10" ht="24">
      <c r="A15" s="89">
        <v>8</v>
      </c>
      <c r="B15" s="81" t="s">
        <v>113</v>
      </c>
      <c r="C15" s="37" t="s">
        <v>114</v>
      </c>
      <c r="D15" s="37" t="s">
        <v>115</v>
      </c>
      <c r="E15" s="82">
        <v>400</v>
      </c>
      <c r="F15" s="79"/>
      <c r="G15" s="79">
        <f t="shared" si="0"/>
        <v>0</v>
      </c>
      <c r="H15" s="80">
        <v>0.08</v>
      </c>
      <c r="I15" s="79">
        <f t="shared" si="1"/>
        <v>0</v>
      </c>
      <c r="J15" s="85"/>
    </row>
    <row r="16" spans="1:10" ht="24">
      <c r="A16" s="89">
        <v>9</v>
      </c>
      <c r="B16" s="81" t="s">
        <v>113</v>
      </c>
      <c r="C16" s="37" t="s">
        <v>114</v>
      </c>
      <c r="D16" s="37" t="s">
        <v>116</v>
      </c>
      <c r="E16" s="82">
        <v>480</v>
      </c>
      <c r="F16" s="79"/>
      <c r="G16" s="79">
        <f t="shared" si="0"/>
        <v>0</v>
      </c>
      <c r="H16" s="80">
        <v>0.08</v>
      </c>
      <c r="I16" s="79">
        <f t="shared" si="1"/>
        <v>0</v>
      </c>
      <c r="J16" s="85"/>
    </row>
    <row r="17" spans="1:10" ht="24">
      <c r="A17" s="89">
        <v>10</v>
      </c>
      <c r="B17" s="81" t="s">
        <v>117</v>
      </c>
      <c r="C17" s="37" t="s">
        <v>34</v>
      </c>
      <c r="D17" s="37" t="s">
        <v>118</v>
      </c>
      <c r="E17" s="82">
        <v>200</v>
      </c>
      <c r="F17" s="79"/>
      <c r="G17" s="79">
        <f>PRODUCT(E17*F17)</f>
        <v>0</v>
      </c>
      <c r="H17" s="80">
        <v>0.08</v>
      </c>
      <c r="I17" s="79">
        <f>PRODUCT(G17*1.08)</f>
        <v>0</v>
      </c>
      <c r="J17" s="85"/>
    </row>
    <row r="18" spans="1:10" ht="24">
      <c r="A18" s="89">
        <v>11</v>
      </c>
      <c r="B18" s="81" t="s">
        <v>119</v>
      </c>
      <c r="C18" s="37" t="s">
        <v>34</v>
      </c>
      <c r="D18" s="37" t="s">
        <v>120</v>
      </c>
      <c r="E18" s="82">
        <v>10</v>
      </c>
      <c r="F18" s="79"/>
      <c r="G18" s="79">
        <f>PRODUCT(E18*F18)</f>
        <v>0</v>
      </c>
      <c r="H18" s="80">
        <v>0.08</v>
      </c>
      <c r="I18" s="79">
        <f>PRODUCT(G18*1.08)</f>
        <v>0</v>
      </c>
      <c r="J18" s="40"/>
    </row>
    <row r="19" spans="1:10" ht="24">
      <c r="A19" s="89">
        <v>12</v>
      </c>
      <c r="B19" s="81" t="s">
        <v>119</v>
      </c>
      <c r="C19" s="37" t="s">
        <v>34</v>
      </c>
      <c r="D19" s="37" t="s">
        <v>121</v>
      </c>
      <c r="E19" s="82">
        <v>10</v>
      </c>
      <c r="F19" s="79"/>
      <c r="G19" s="79">
        <f>PRODUCT(E19*F19)</f>
        <v>0</v>
      </c>
      <c r="H19" s="80">
        <v>0.08</v>
      </c>
      <c r="I19" s="79">
        <f>PRODUCT(G19*1.08)</f>
        <v>0</v>
      </c>
      <c r="J19" s="40"/>
    </row>
    <row r="20" spans="1:10" ht="24">
      <c r="A20" s="89">
        <v>13</v>
      </c>
      <c r="B20" s="81" t="s">
        <v>132</v>
      </c>
      <c r="C20" s="37" t="s">
        <v>30</v>
      </c>
      <c r="D20" s="37" t="s">
        <v>122</v>
      </c>
      <c r="E20" s="82">
        <v>2</v>
      </c>
      <c r="F20" s="79"/>
      <c r="G20" s="79">
        <f t="shared" si="0"/>
        <v>0</v>
      </c>
      <c r="H20" s="80">
        <v>0.08</v>
      </c>
      <c r="I20" s="79">
        <f t="shared" si="1"/>
        <v>0</v>
      </c>
      <c r="J20" s="85"/>
    </row>
    <row r="21" spans="1:10" ht="24">
      <c r="A21" s="89">
        <v>14</v>
      </c>
      <c r="B21" s="81" t="s">
        <v>132</v>
      </c>
      <c r="C21" s="37" t="s">
        <v>46</v>
      </c>
      <c r="D21" s="37" t="s">
        <v>149</v>
      </c>
      <c r="E21" s="82">
        <v>15</v>
      </c>
      <c r="F21" s="79"/>
      <c r="G21" s="79">
        <f t="shared" si="0"/>
        <v>0</v>
      </c>
      <c r="H21" s="80">
        <v>0.08</v>
      </c>
      <c r="I21" s="79">
        <f t="shared" si="1"/>
        <v>0</v>
      </c>
      <c r="J21" s="85"/>
    </row>
    <row r="22" spans="1:10" ht="24">
      <c r="A22" s="89">
        <v>15</v>
      </c>
      <c r="B22" s="81" t="s">
        <v>132</v>
      </c>
      <c r="C22" s="37" t="s">
        <v>123</v>
      </c>
      <c r="D22" s="37" t="s">
        <v>124</v>
      </c>
      <c r="E22" s="82">
        <v>20</v>
      </c>
      <c r="F22" s="79"/>
      <c r="G22" s="79">
        <f>PRODUCT(E22*F22)</f>
        <v>0</v>
      </c>
      <c r="H22" s="80">
        <v>0.08</v>
      </c>
      <c r="I22" s="79">
        <f>PRODUCT(G22*1.08)</f>
        <v>0</v>
      </c>
      <c r="J22" s="85"/>
    </row>
    <row r="23" spans="1:10" ht="24">
      <c r="A23" s="89">
        <v>16</v>
      </c>
      <c r="B23" s="90" t="s">
        <v>33</v>
      </c>
      <c r="C23" s="30" t="s">
        <v>34</v>
      </c>
      <c r="D23" s="30" t="s">
        <v>35</v>
      </c>
      <c r="E23" s="16">
        <v>55</v>
      </c>
      <c r="F23" s="17"/>
      <c r="G23" s="17">
        <f>PRODUCT(E23*F23)</f>
        <v>0</v>
      </c>
      <c r="H23" s="18">
        <v>0.08</v>
      </c>
      <c r="I23" s="17">
        <f>PRODUCT(G23*1.08)</f>
        <v>0</v>
      </c>
      <c r="J23" s="19"/>
    </row>
    <row r="24" spans="1:10">
      <c r="A24" s="24"/>
      <c r="B24" s="24"/>
      <c r="C24" s="24"/>
      <c r="D24" s="20" t="s">
        <v>18</v>
      </c>
      <c r="E24" s="21"/>
      <c r="F24" s="22"/>
      <c r="G24" s="23">
        <f>SUM(G9:G23)</f>
        <v>0</v>
      </c>
      <c r="H24" s="21"/>
      <c r="I24" s="23">
        <f>SUM(I9:I23)</f>
        <v>0</v>
      </c>
      <c r="J24" s="24"/>
    </row>
    <row r="31" spans="1:10">
      <c r="I31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7"/>
  <sheetViews>
    <sheetView workbookViewId="0">
      <selection activeCell="E9" sqref="E9"/>
    </sheetView>
  </sheetViews>
  <sheetFormatPr defaultRowHeight="14.25"/>
  <cols>
    <col min="1" max="1" width="5.42578125" style="14" customWidth="1"/>
    <col min="2" max="2" width="22.5703125" style="14" customWidth="1"/>
    <col min="3" max="3" width="12.85546875" style="14" customWidth="1"/>
    <col min="4" max="4" width="14.7109375" style="14" customWidth="1"/>
    <col min="5" max="6" width="9.140625" style="14"/>
    <col min="7" max="7" width="11.85546875" style="14" customWidth="1"/>
    <col min="8" max="8" width="9.140625" style="14"/>
    <col min="9" max="9" width="11.28515625" style="14" customWidth="1"/>
    <col min="10" max="10" width="22.8554687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164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36">
      <c r="A8" s="89">
        <v>1</v>
      </c>
      <c r="B8" s="91" t="s">
        <v>125</v>
      </c>
      <c r="C8" s="72" t="s">
        <v>89</v>
      </c>
      <c r="D8" s="72" t="s">
        <v>126</v>
      </c>
      <c r="E8" s="89">
        <v>12</v>
      </c>
      <c r="F8" s="92"/>
      <c r="G8" s="92">
        <f>PRODUCT(E8*F8)</f>
        <v>0</v>
      </c>
      <c r="H8" s="93">
        <v>0.08</v>
      </c>
      <c r="I8" s="92">
        <f>PRODUCT(G8*1.08)</f>
        <v>0</v>
      </c>
      <c r="J8" s="47"/>
    </row>
    <row r="9" spans="1:10" ht="36">
      <c r="A9" s="89">
        <v>2</v>
      </c>
      <c r="B9" s="91" t="s">
        <v>125</v>
      </c>
      <c r="C9" s="72" t="s">
        <v>89</v>
      </c>
      <c r="D9" s="72" t="s">
        <v>68</v>
      </c>
      <c r="E9" s="89">
        <v>25</v>
      </c>
      <c r="F9" s="92"/>
      <c r="G9" s="92">
        <f>PRODUCT(E9*F9)</f>
        <v>0</v>
      </c>
      <c r="H9" s="93">
        <v>0.08</v>
      </c>
      <c r="I9" s="92">
        <f>PRODUCT(G9*1.08)</f>
        <v>0</v>
      </c>
      <c r="J9" s="47"/>
    </row>
    <row r="10" spans="1:10">
      <c r="A10" s="55"/>
      <c r="B10" s="55"/>
      <c r="C10" s="55"/>
      <c r="D10" s="56" t="s">
        <v>18</v>
      </c>
      <c r="E10" s="57"/>
      <c r="F10" s="58"/>
      <c r="G10" s="59">
        <f>SUM(G8:G9)</f>
        <v>0</v>
      </c>
      <c r="H10" s="57"/>
      <c r="I10" s="59">
        <f>SUM(I8:I9)</f>
        <v>0</v>
      </c>
      <c r="J10" s="55"/>
    </row>
    <row r="17" spans="9:9">
      <c r="I17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5703125" style="14" customWidth="1"/>
    <col min="2" max="2" width="22.28515625" style="14" customWidth="1"/>
    <col min="3" max="3" width="12.7109375" style="14" customWidth="1"/>
    <col min="4" max="4" width="12.28515625" style="14" customWidth="1"/>
    <col min="5" max="5" width="10.42578125" style="14" customWidth="1"/>
    <col min="6" max="6" width="9.140625" style="14"/>
    <col min="7" max="7" width="12.28515625" style="14" customWidth="1"/>
    <col min="8" max="8" width="9.140625" style="14"/>
    <col min="9" max="9" width="11.42578125" style="14" customWidth="1"/>
    <col min="10" max="10" width="25.855468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165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49.9" customHeight="1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36">
      <c r="A8" s="16">
        <v>1</v>
      </c>
      <c r="B8" s="90" t="s">
        <v>127</v>
      </c>
      <c r="C8" s="30" t="s">
        <v>128</v>
      </c>
      <c r="D8" s="16" t="s">
        <v>129</v>
      </c>
      <c r="E8" s="16">
        <v>6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19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7109375" style="14" customWidth="1"/>
    <col min="2" max="2" width="24.42578125" style="14" customWidth="1"/>
    <col min="3" max="3" width="12.5703125" style="14" customWidth="1"/>
    <col min="4" max="4" width="9.140625" style="14"/>
    <col min="5" max="5" width="10.140625" style="14" customWidth="1"/>
    <col min="6" max="6" width="10.7109375" style="14" customWidth="1"/>
    <col min="7" max="7" width="12" style="14" customWidth="1"/>
    <col min="8" max="8" width="9.140625" style="14"/>
    <col min="9" max="9" width="12.28515625" style="14" customWidth="1"/>
    <col min="10" max="10" width="24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166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48">
      <c r="A8" s="16">
        <v>1</v>
      </c>
      <c r="B8" s="90" t="s">
        <v>133</v>
      </c>
      <c r="C8" s="30" t="s">
        <v>85</v>
      </c>
      <c r="D8" s="30" t="s">
        <v>134</v>
      </c>
      <c r="E8" s="16">
        <v>8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19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8"/>
  <sheetViews>
    <sheetView workbookViewId="0">
      <selection activeCell="E10" sqref="E10"/>
    </sheetView>
  </sheetViews>
  <sheetFormatPr defaultRowHeight="14.25"/>
  <cols>
    <col min="1" max="1" width="4.85546875" style="14" customWidth="1"/>
    <col min="2" max="2" width="25.85546875" style="14" customWidth="1"/>
    <col min="3" max="4" width="11.7109375" style="14" customWidth="1"/>
    <col min="5" max="5" width="10.85546875" style="14" customWidth="1"/>
    <col min="6" max="6" width="13.7109375" style="14" customWidth="1"/>
    <col min="7" max="7" width="11.85546875" style="14" customWidth="1"/>
    <col min="8" max="8" width="9.140625" style="14"/>
    <col min="9" max="9" width="11.42578125" style="14" customWidth="1"/>
    <col min="10" max="10" width="21.2851562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167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>
      <c r="A8" s="16">
        <v>1</v>
      </c>
      <c r="B8" s="90" t="s">
        <v>143</v>
      </c>
      <c r="C8" s="30" t="s">
        <v>30</v>
      </c>
      <c r="D8" s="30" t="s">
        <v>145</v>
      </c>
      <c r="E8" s="16">
        <v>8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27"/>
    </row>
    <row r="9" spans="1:10">
      <c r="A9" s="16">
        <v>2</v>
      </c>
      <c r="B9" s="90" t="s">
        <v>143</v>
      </c>
      <c r="C9" s="89" t="s">
        <v>30</v>
      </c>
      <c r="D9" s="30" t="s">
        <v>146</v>
      </c>
      <c r="E9" s="16">
        <v>12</v>
      </c>
      <c r="F9" s="17"/>
      <c r="G9" s="17">
        <f>PRODUCT(E9*F9)</f>
        <v>0</v>
      </c>
      <c r="H9" s="18">
        <v>0.08</v>
      </c>
      <c r="I9" s="17">
        <f>PRODUCT(G9*1.08)</f>
        <v>0</v>
      </c>
      <c r="J9" s="27"/>
    </row>
    <row r="10" spans="1:10">
      <c r="A10" s="16">
        <v>3</v>
      </c>
      <c r="B10" s="90" t="s">
        <v>143</v>
      </c>
      <c r="C10" s="30" t="s">
        <v>30</v>
      </c>
      <c r="D10" s="30" t="s">
        <v>144</v>
      </c>
      <c r="E10" s="16">
        <v>12</v>
      </c>
      <c r="F10" s="17"/>
      <c r="G10" s="17">
        <f>PRODUCT(E10*F10)</f>
        <v>0</v>
      </c>
      <c r="H10" s="18">
        <v>0.08</v>
      </c>
      <c r="I10" s="17">
        <f>PRODUCT(G10*1.08)</f>
        <v>0</v>
      </c>
      <c r="J10" s="27"/>
    </row>
    <row r="11" spans="1:10">
      <c r="A11" s="24"/>
      <c r="B11" s="24"/>
      <c r="C11" s="24"/>
      <c r="D11" s="20" t="s">
        <v>18</v>
      </c>
      <c r="E11" s="21"/>
      <c r="F11" s="22"/>
      <c r="G11" s="23">
        <f>SUM(G8:G10)</f>
        <v>0</v>
      </c>
      <c r="H11" s="21"/>
      <c r="I11" s="23">
        <f>SUM(I8:I10)</f>
        <v>0</v>
      </c>
      <c r="J11" s="24"/>
    </row>
    <row r="18" spans="9:9">
      <c r="I18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5703125" style="14" customWidth="1"/>
    <col min="2" max="2" width="27.28515625" style="14" customWidth="1"/>
    <col min="3" max="3" width="9.140625" style="14"/>
    <col min="4" max="4" width="10.85546875" style="14" customWidth="1"/>
    <col min="5" max="6" width="9.140625" style="14"/>
    <col min="7" max="7" width="13.7109375" style="14" customWidth="1"/>
    <col min="8" max="8" width="9.140625" style="14"/>
    <col min="9" max="9" width="14.5703125" style="14" customWidth="1"/>
    <col min="10" max="10" width="17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168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36">
      <c r="A8" s="16">
        <v>1</v>
      </c>
      <c r="B8" s="90" t="s">
        <v>169</v>
      </c>
      <c r="C8" s="30" t="s">
        <v>171</v>
      </c>
      <c r="D8" s="30" t="s">
        <v>170</v>
      </c>
      <c r="E8" s="16">
        <v>75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27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2"/>
  <sheetViews>
    <sheetView workbookViewId="0">
      <selection activeCell="E14" sqref="E14"/>
    </sheetView>
  </sheetViews>
  <sheetFormatPr defaultRowHeight="15"/>
  <cols>
    <col min="1" max="1" width="3.5703125" customWidth="1"/>
    <col min="2" max="2" width="20.85546875" customWidth="1"/>
    <col min="3" max="3" width="16" customWidth="1"/>
    <col min="4" max="4" width="15.140625" customWidth="1"/>
    <col min="5" max="5" width="9.42578125" customWidth="1"/>
    <col min="6" max="6" width="8.140625" customWidth="1"/>
    <col min="7" max="7" width="9.85546875" customWidth="1"/>
    <col min="8" max="8" width="8.140625" customWidth="1"/>
    <col min="9" max="9" width="12.85546875" customWidth="1"/>
    <col min="10" max="10" width="12.42578125" customWidth="1"/>
    <col min="11" max="11" width="16.42578125" hidden="1" customWidth="1"/>
  </cols>
  <sheetData>
    <row r="1" spans="1:11">
      <c r="A1" s="26" t="s">
        <v>191</v>
      </c>
    </row>
    <row r="4" spans="1:11" ht="15.75">
      <c r="A4" s="109" t="s">
        <v>142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48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  <c r="K6" s="14"/>
    </row>
    <row r="7" spans="1:11" ht="48" customHeight="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  <c r="K7" s="14"/>
    </row>
    <row r="8" spans="1:11" ht="48" customHeight="1">
      <c r="A8" s="30">
        <v>1</v>
      </c>
      <c r="B8" s="67" t="s">
        <v>21</v>
      </c>
      <c r="C8" s="30" t="s">
        <v>16</v>
      </c>
      <c r="D8" s="30" t="s">
        <v>22</v>
      </c>
      <c r="E8" s="30">
        <v>380</v>
      </c>
      <c r="F8" s="31"/>
      <c r="G8" s="31">
        <f t="shared" ref="G8:G14" si="0">PRODUCT(E8*F8)</f>
        <v>0</v>
      </c>
      <c r="H8" s="32">
        <v>0.08</v>
      </c>
      <c r="I8" s="31">
        <f t="shared" ref="I8:I14" si="1">PRODUCT(G8*1.08)</f>
        <v>0</v>
      </c>
      <c r="J8" s="33"/>
      <c r="K8" s="14"/>
    </row>
    <row r="9" spans="1:11" ht="48" customHeight="1">
      <c r="A9" s="30">
        <v>2</v>
      </c>
      <c r="B9" s="67" t="s">
        <v>21</v>
      </c>
      <c r="C9" s="30" t="s">
        <v>16</v>
      </c>
      <c r="D9" s="30" t="s">
        <v>23</v>
      </c>
      <c r="E9" s="30">
        <v>15</v>
      </c>
      <c r="F9" s="31"/>
      <c r="G9" s="31">
        <f t="shared" si="0"/>
        <v>0</v>
      </c>
      <c r="H9" s="32">
        <v>0.08</v>
      </c>
      <c r="I9" s="31">
        <f t="shared" si="1"/>
        <v>0</v>
      </c>
      <c r="J9" s="33"/>
      <c r="K9" s="14"/>
    </row>
    <row r="10" spans="1:11" ht="48" customHeight="1">
      <c r="A10" s="30">
        <v>3</v>
      </c>
      <c r="B10" s="67" t="s">
        <v>24</v>
      </c>
      <c r="C10" s="30" t="s">
        <v>25</v>
      </c>
      <c r="D10" s="30" t="s">
        <v>26</v>
      </c>
      <c r="E10" s="30">
        <v>20</v>
      </c>
      <c r="F10" s="31"/>
      <c r="G10" s="31">
        <f t="shared" si="0"/>
        <v>0</v>
      </c>
      <c r="H10" s="32">
        <v>0.08</v>
      </c>
      <c r="I10" s="31">
        <f t="shared" si="1"/>
        <v>0</v>
      </c>
      <c r="J10" s="33"/>
      <c r="K10" s="14"/>
    </row>
    <row r="11" spans="1:11" ht="36">
      <c r="A11" s="30">
        <v>4</v>
      </c>
      <c r="B11" s="67" t="s">
        <v>24</v>
      </c>
      <c r="C11" s="30" t="s">
        <v>25</v>
      </c>
      <c r="D11" s="30" t="s">
        <v>27</v>
      </c>
      <c r="E11" s="34">
        <v>800</v>
      </c>
      <c r="F11" s="35"/>
      <c r="G11" s="35">
        <f t="shared" si="0"/>
        <v>0</v>
      </c>
      <c r="H11" s="36">
        <v>0.08</v>
      </c>
      <c r="I11" s="35">
        <f t="shared" si="1"/>
        <v>0</v>
      </c>
      <c r="J11" s="33"/>
      <c r="K11" s="14"/>
    </row>
    <row r="12" spans="1:11" ht="36">
      <c r="A12" s="37">
        <v>5</v>
      </c>
      <c r="B12" s="72" t="s">
        <v>56</v>
      </c>
      <c r="C12" s="37" t="s">
        <v>57</v>
      </c>
      <c r="D12" s="37" t="s">
        <v>58</v>
      </c>
      <c r="E12" s="37">
        <v>30</v>
      </c>
      <c r="F12" s="38"/>
      <c r="G12" s="38">
        <f t="shared" si="0"/>
        <v>0</v>
      </c>
      <c r="H12" s="39">
        <v>0.08</v>
      </c>
      <c r="I12" s="38">
        <f t="shared" si="1"/>
        <v>0</v>
      </c>
      <c r="J12" s="40"/>
      <c r="K12" s="14"/>
    </row>
    <row r="13" spans="1:11" ht="36">
      <c r="A13" s="37">
        <v>6</v>
      </c>
      <c r="B13" s="72" t="s">
        <v>56</v>
      </c>
      <c r="C13" s="37" t="s">
        <v>57</v>
      </c>
      <c r="D13" s="37" t="s">
        <v>59</v>
      </c>
      <c r="E13" s="37">
        <v>75</v>
      </c>
      <c r="F13" s="38"/>
      <c r="G13" s="38">
        <f t="shared" si="0"/>
        <v>0</v>
      </c>
      <c r="H13" s="39">
        <v>0.08</v>
      </c>
      <c r="I13" s="38">
        <f t="shared" si="1"/>
        <v>0</v>
      </c>
      <c r="J13" s="40"/>
      <c r="K13" s="14"/>
    </row>
    <row r="14" spans="1:11" ht="36">
      <c r="A14" s="30">
        <v>7</v>
      </c>
      <c r="B14" s="67" t="s">
        <v>138</v>
      </c>
      <c r="C14" s="30" t="s">
        <v>139</v>
      </c>
      <c r="D14" s="30" t="s">
        <v>140</v>
      </c>
      <c r="E14" s="30">
        <v>5</v>
      </c>
      <c r="F14" s="31"/>
      <c r="G14" s="31">
        <f t="shared" si="0"/>
        <v>0</v>
      </c>
      <c r="H14" s="32">
        <v>0.08</v>
      </c>
      <c r="I14" s="31">
        <f t="shared" si="1"/>
        <v>0</v>
      </c>
      <c r="J14" s="33"/>
      <c r="K14" s="14"/>
    </row>
    <row r="15" spans="1:11">
      <c r="A15" s="41"/>
      <c r="B15" s="41"/>
      <c r="C15" s="42"/>
      <c r="D15" s="43" t="s">
        <v>18</v>
      </c>
      <c r="E15" s="44"/>
      <c r="F15" s="45"/>
      <c r="G15" s="46"/>
      <c r="H15" s="44"/>
      <c r="I15" s="46">
        <f>SUM(I8:I14)</f>
        <v>0</v>
      </c>
      <c r="J15" s="42"/>
      <c r="K15" s="14"/>
    </row>
    <row r="16" spans="1:1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>
      <c r="A22" s="14"/>
      <c r="B22" s="14"/>
      <c r="C22" s="14"/>
      <c r="D22" s="14"/>
      <c r="E22" s="14"/>
      <c r="F22" s="14"/>
      <c r="H22" s="29"/>
      <c r="I22" s="29" t="s">
        <v>188</v>
      </c>
      <c r="J22" s="29"/>
      <c r="K22" s="14"/>
    </row>
  </sheetData>
  <mergeCells count="1"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42578125" style="14" customWidth="1"/>
    <col min="2" max="2" width="26.85546875" style="14" customWidth="1"/>
    <col min="3" max="6" width="9.140625" style="14"/>
    <col min="7" max="7" width="11.7109375" style="14" customWidth="1"/>
    <col min="8" max="8" width="9.140625" style="14"/>
    <col min="9" max="9" width="11.85546875" style="14" customWidth="1"/>
    <col min="10" max="10" width="19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172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>
      <c r="A8" s="50">
        <v>1</v>
      </c>
      <c r="B8" s="66" t="s">
        <v>173</v>
      </c>
      <c r="C8" s="67" t="s">
        <v>174</v>
      </c>
      <c r="D8" s="67" t="s">
        <v>175</v>
      </c>
      <c r="E8" s="50">
        <v>5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27"/>
    </row>
    <row r="9" spans="1:10">
      <c r="A9" s="55"/>
      <c r="B9" s="55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7109375" style="14" customWidth="1"/>
    <col min="2" max="2" width="25.85546875" style="14" customWidth="1"/>
    <col min="3" max="3" width="11.42578125" style="14" customWidth="1"/>
    <col min="4" max="4" width="11.7109375" style="14" customWidth="1"/>
    <col min="5" max="5" width="9.140625" style="14"/>
    <col min="6" max="6" width="11.7109375" style="14" customWidth="1"/>
    <col min="7" max="7" width="12.7109375" style="14" customWidth="1"/>
    <col min="8" max="8" width="9.140625" style="14"/>
    <col min="9" max="9" width="14.42578125" style="14" customWidth="1"/>
    <col min="10" max="10" width="21.2851562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176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50">
        <v>1</v>
      </c>
      <c r="B8" s="66" t="s">
        <v>177</v>
      </c>
      <c r="C8" s="67" t="s">
        <v>178</v>
      </c>
      <c r="D8" s="67" t="s">
        <v>179</v>
      </c>
      <c r="E8" s="50">
        <v>100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27"/>
    </row>
    <row r="9" spans="1:10">
      <c r="A9" s="55"/>
      <c r="B9" s="55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5"/>
  <cols>
    <col min="1" max="1" width="4.42578125" customWidth="1"/>
    <col min="2" max="2" width="23.5703125" customWidth="1"/>
    <col min="4" max="4" width="12.5703125" customWidth="1"/>
    <col min="6" max="6" width="10.42578125" customWidth="1"/>
    <col min="7" max="7" width="12.7109375" customWidth="1"/>
    <col min="9" max="9" width="14" customWidth="1"/>
    <col min="10" max="10" width="25.28515625" customWidth="1"/>
  </cols>
  <sheetData>
    <row r="1" spans="1:10">
      <c r="A1" s="26" t="s">
        <v>191</v>
      </c>
    </row>
    <row r="4" spans="1:10" ht="15.75">
      <c r="A4" s="111" t="s">
        <v>180</v>
      </c>
      <c r="B4" s="111"/>
      <c r="C4" s="111"/>
      <c r="D4" s="111"/>
      <c r="E4" s="111"/>
      <c r="F4" s="111"/>
      <c r="G4" s="111"/>
      <c r="H4" s="111"/>
      <c r="I4" s="111"/>
      <c r="J4" s="111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16">
        <v>1</v>
      </c>
      <c r="B8" s="90" t="s">
        <v>181</v>
      </c>
      <c r="C8" s="30" t="s">
        <v>182</v>
      </c>
      <c r="D8" s="30" t="s">
        <v>183</v>
      </c>
      <c r="E8" s="16">
        <v>120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27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P19" sqref="P19"/>
    </sheetView>
  </sheetViews>
  <sheetFormatPr defaultRowHeight="14.25"/>
  <cols>
    <col min="1" max="1" width="4.28515625" style="14" customWidth="1"/>
    <col min="2" max="2" width="22.85546875" style="14" customWidth="1"/>
    <col min="3" max="3" width="9.140625" style="14"/>
    <col min="4" max="4" width="11.5703125" style="14" customWidth="1"/>
    <col min="5" max="5" width="9.140625" style="14"/>
    <col min="6" max="6" width="11.140625" style="14" customWidth="1"/>
    <col min="7" max="7" width="12.140625" style="14" customWidth="1"/>
    <col min="8" max="8" width="9.140625" style="14"/>
    <col min="9" max="9" width="12.7109375" style="14" customWidth="1"/>
    <col min="10" max="10" width="18.28515625" style="14" customWidth="1"/>
    <col min="11" max="16384" width="9.140625" style="14"/>
  </cols>
  <sheetData>
    <row r="1" spans="1:10">
      <c r="A1" s="94" t="s">
        <v>191</v>
      </c>
      <c r="B1" s="95"/>
      <c r="C1" s="95"/>
      <c r="D1" s="95"/>
      <c r="E1" s="95"/>
      <c r="F1" s="95"/>
      <c r="G1" s="95"/>
      <c r="H1" s="95"/>
      <c r="I1" s="95"/>
      <c r="J1" s="95"/>
    </row>
    <row r="2" spans="1:10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ht="15.75">
      <c r="A4" s="112" t="s">
        <v>184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0">
      <c r="A5" s="95"/>
      <c r="B5" s="95"/>
      <c r="C5" s="95"/>
      <c r="D5" s="95"/>
      <c r="E5" s="95"/>
      <c r="F5" s="95"/>
      <c r="G5" s="95"/>
      <c r="H5" s="95"/>
      <c r="I5" s="95"/>
      <c r="J5" s="95"/>
    </row>
    <row r="6" spans="1:10" ht="36">
      <c r="A6" s="96" t="s">
        <v>1</v>
      </c>
      <c r="B6" s="96" t="s">
        <v>2</v>
      </c>
      <c r="C6" s="96" t="s">
        <v>3</v>
      </c>
      <c r="D6" s="96" t="s">
        <v>4</v>
      </c>
      <c r="E6" s="96" t="s">
        <v>5</v>
      </c>
      <c r="F6" s="97" t="s">
        <v>6</v>
      </c>
      <c r="G6" s="97" t="s">
        <v>7</v>
      </c>
      <c r="H6" s="97" t="s">
        <v>8</v>
      </c>
      <c r="I6" s="97" t="s">
        <v>9</v>
      </c>
      <c r="J6" s="97" t="s">
        <v>10</v>
      </c>
    </row>
    <row r="7" spans="1:10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7">
        <v>6</v>
      </c>
      <c r="G7" s="97">
        <v>7</v>
      </c>
      <c r="H7" s="97">
        <v>8</v>
      </c>
      <c r="I7" s="97">
        <v>9</v>
      </c>
      <c r="J7" s="97">
        <v>16</v>
      </c>
    </row>
    <row r="8" spans="1:10" ht="24">
      <c r="A8" s="98">
        <v>1</v>
      </c>
      <c r="B8" s="99" t="s">
        <v>185</v>
      </c>
      <c r="C8" s="100" t="s">
        <v>186</v>
      </c>
      <c r="D8" s="100" t="s">
        <v>187</v>
      </c>
      <c r="E8" s="98">
        <v>12</v>
      </c>
      <c r="F8" s="101"/>
      <c r="G8" s="101">
        <f>PRODUCT(E8*F8)</f>
        <v>0</v>
      </c>
      <c r="H8" s="102">
        <v>0.08</v>
      </c>
      <c r="I8" s="101">
        <f>PRODUCT(G8*1.08)</f>
        <v>0</v>
      </c>
      <c r="J8" s="97"/>
    </row>
    <row r="9" spans="1:10">
      <c r="A9" s="103"/>
      <c r="B9" s="103"/>
      <c r="C9" s="103"/>
      <c r="D9" s="104" t="s">
        <v>18</v>
      </c>
      <c r="E9" s="105"/>
      <c r="F9" s="106"/>
      <c r="G9" s="107">
        <f>SUM(G8:G8)</f>
        <v>0</v>
      </c>
      <c r="H9" s="105"/>
      <c r="I9" s="107">
        <f>SUM(I8:I8)</f>
        <v>0</v>
      </c>
      <c r="J9" s="103"/>
    </row>
    <row r="10" spans="1:10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0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0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0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0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>
      <c r="A16" s="95"/>
      <c r="B16" s="95"/>
      <c r="C16" s="95"/>
      <c r="D16" s="95"/>
      <c r="E16" s="95"/>
      <c r="F16" s="95"/>
      <c r="G16" s="95"/>
      <c r="H16" s="95"/>
      <c r="I16" s="108" t="s">
        <v>188</v>
      </c>
      <c r="J16" s="95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18"/>
  <sheetViews>
    <sheetView workbookViewId="0">
      <selection activeCell="E8" sqref="E8"/>
    </sheetView>
  </sheetViews>
  <sheetFormatPr defaultRowHeight="15"/>
  <cols>
    <col min="1" max="1" width="5.28515625" customWidth="1"/>
    <col min="2" max="2" width="24.42578125" customWidth="1"/>
    <col min="3" max="3" width="11.7109375" customWidth="1"/>
    <col min="4" max="4" width="12.5703125" customWidth="1"/>
    <col min="5" max="5" width="8.42578125" customWidth="1"/>
    <col min="6" max="6" width="8.7109375" customWidth="1"/>
    <col min="7" max="7" width="12.28515625" customWidth="1"/>
    <col min="8" max="8" width="8.7109375" customWidth="1"/>
    <col min="9" max="9" width="13.7109375" customWidth="1"/>
    <col min="10" max="10" width="11.85546875" customWidth="1"/>
  </cols>
  <sheetData>
    <row r="1" spans="1:17">
      <c r="A1" s="26" t="s">
        <v>191</v>
      </c>
    </row>
    <row r="4" spans="1:17" ht="15.75">
      <c r="A4" s="109" t="s">
        <v>141</v>
      </c>
      <c r="B4" s="109"/>
      <c r="C4" s="109"/>
      <c r="D4" s="109"/>
      <c r="E4" s="109"/>
      <c r="F4" s="109"/>
      <c r="G4" s="109"/>
      <c r="H4" s="109"/>
      <c r="I4" s="109"/>
      <c r="J4" s="109"/>
      <c r="K4" s="26"/>
      <c r="L4" s="26"/>
      <c r="M4" s="26"/>
      <c r="N4" s="26"/>
    </row>
    <row r="5" spans="1:17">
      <c r="A5" s="14"/>
      <c r="B5" s="14"/>
      <c r="C5" s="14"/>
      <c r="D5" s="14"/>
      <c r="E5" s="14"/>
      <c r="F5" s="14"/>
      <c r="G5" s="14"/>
      <c r="H5" s="14"/>
      <c r="I5" s="14"/>
      <c r="J5" s="14"/>
      <c r="K5" s="26"/>
      <c r="L5" s="26"/>
      <c r="M5" s="26"/>
      <c r="N5" s="26"/>
    </row>
    <row r="6" spans="1:17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  <c r="K6" s="26"/>
      <c r="L6" s="26"/>
      <c r="M6" s="26"/>
      <c r="N6" s="26"/>
    </row>
    <row r="7" spans="1:17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  <c r="K7" s="26"/>
      <c r="L7" s="26"/>
      <c r="M7" s="26"/>
      <c r="N7" s="26"/>
    </row>
    <row r="8" spans="1:17">
      <c r="A8" s="48">
        <v>1</v>
      </c>
      <c r="B8" s="49" t="s">
        <v>150</v>
      </c>
      <c r="C8" s="50" t="s">
        <v>16</v>
      </c>
      <c r="D8" s="50" t="s">
        <v>28</v>
      </c>
      <c r="E8" s="50">
        <v>120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/>
      <c r="K8" s="26"/>
      <c r="L8" s="26"/>
      <c r="M8" s="26"/>
      <c r="N8" s="26"/>
    </row>
    <row r="9" spans="1:17">
      <c r="A9" s="54"/>
      <c r="B9" s="54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  <c r="K9" s="26"/>
      <c r="L9" s="26"/>
      <c r="M9" s="26"/>
      <c r="N9" s="26"/>
      <c r="O9" s="14"/>
      <c r="P9" s="14"/>
      <c r="Q9" s="14"/>
    </row>
    <row r="10" spans="1:17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26"/>
      <c r="L10" s="26"/>
      <c r="M10" s="26"/>
      <c r="N10" s="26"/>
      <c r="O10" s="14"/>
      <c r="P10" s="14"/>
      <c r="Q10" s="14"/>
    </row>
    <row r="11" spans="1:17">
      <c r="A11" s="15" t="s">
        <v>189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7">
      <c r="A12" s="15" t="s">
        <v>190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7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7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7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7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H18" s="29"/>
      <c r="I18" s="29" t="s">
        <v>188</v>
      </c>
      <c r="J18" s="29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J20"/>
  <sheetViews>
    <sheetView workbookViewId="0">
      <selection activeCell="M20" sqref="M20"/>
    </sheetView>
  </sheetViews>
  <sheetFormatPr defaultRowHeight="15"/>
  <cols>
    <col min="1" max="1" width="4.7109375" customWidth="1"/>
    <col min="2" max="2" width="24.140625" customWidth="1"/>
    <col min="3" max="3" width="11.28515625" customWidth="1"/>
    <col min="4" max="4" width="14.5703125" customWidth="1"/>
    <col min="7" max="7" width="11.42578125" customWidth="1"/>
    <col min="9" max="9" width="11" customWidth="1"/>
    <col min="10" max="10" width="17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4" spans="1:10" ht="15.75">
      <c r="A4" s="109" t="s">
        <v>151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60" t="s">
        <v>1</v>
      </c>
      <c r="B6" s="60" t="s">
        <v>2</v>
      </c>
      <c r="C6" s="60" t="s">
        <v>3</v>
      </c>
      <c r="D6" s="60" t="s">
        <v>4</v>
      </c>
      <c r="E6" s="60" t="s">
        <v>5</v>
      </c>
      <c r="F6" s="61" t="s">
        <v>6</v>
      </c>
      <c r="G6" s="61" t="s">
        <v>19</v>
      </c>
      <c r="H6" s="61" t="s">
        <v>8</v>
      </c>
      <c r="I6" s="61" t="s">
        <v>20</v>
      </c>
      <c r="J6" s="27" t="s">
        <v>10</v>
      </c>
    </row>
    <row r="7" spans="1:10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1">
        <v>6</v>
      </c>
      <c r="G7" s="61">
        <v>7</v>
      </c>
      <c r="H7" s="61">
        <v>8</v>
      </c>
      <c r="I7" s="61">
        <v>9</v>
      </c>
      <c r="J7" s="27">
        <v>16</v>
      </c>
    </row>
    <row r="8" spans="1:10">
      <c r="A8" s="62">
        <v>1</v>
      </c>
      <c r="B8" s="63" t="s">
        <v>150</v>
      </c>
      <c r="C8" s="16" t="s">
        <v>16</v>
      </c>
      <c r="D8" s="16" t="s">
        <v>152</v>
      </c>
      <c r="E8" s="16">
        <v>80</v>
      </c>
      <c r="F8" s="17"/>
      <c r="G8" s="17"/>
      <c r="H8" s="18">
        <v>0.08</v>
      </c>
      <c r="I8" s="17">
        <f>PRODUCT(G8*1.08)</f>
        <v>0</v>
      </c>
      <c r="J8" s="19"/>
    </row>
    <row r="9" spans="1:10">
      <c r="A9" s="64"/>
      <c r="B9" s="6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0" spans="1:10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H16" s="29"/>
      <c r="I16" s="29" t="s">
        <v>188</v>
      </c>
      <c r="J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0"/>
  <sheetViews>
    <sheetView workbookViewId="0">
      <selection activeCell="E8" sqref="E8"/>
    </sheetView>
  </sheetViews>
  <sheetFormatPr defaultRowHeight="15"/>
  <cols>
    <col min="1" max="1" width="5" customWidth="1"/>
    <col min="2" max="2" width="15.7109375" customWidth="1"/>
    <col min="3" max="3" width="10.7109375" customWidth="1"/>
    <col min="4" max="4" width="13.7109375" customWidth="1"/>
    <col min="7" max="7" width="11.5703125" customWidth="1"/>
    <col min="9" max="9" width="12.140625" customWidth="1"/>
    <col min="10" max="10" width="25.140625" customWidth="1"/>
  </cols>
  <sheetData>
    <row r="1" spans="1:11">
      <c r="A1" s="26" t="s">
        <v>191</v>
      </c>
    </row>
    <row r="4" spans="1:11" ht="15.75">
      <c r="A4" s="110" t="s">
        <v>154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1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1">
      <c r="A8" s="48">
        <v>1</v>
      </c>
      <c r="B8" s="49" t="s">
        <v>29</v>
      </c>
      <c r="C8" s="50" t="s">
        <v>30</v>
      </c>
      <c r="D8" s="50" t="s">
        <v>13</v>
      </c>
      <c r="E8" s="50">
        <v>150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/>
    </row>
    <row r="9" spans="1:11">
      <c r="A9" s="54"/>
      <c r="B9" s="54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0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1">
      <c r="A11" s="14"/>
      <c r="B11" s="15" t="s">
        <v>153</v>
      </c>
      <c r="C11" s="14"/>
      <c r="D11" s="14"/>
      <c r="E11" s="14"/>
      <c r="F11" s="14"/>
      <c r="G11" s="14"/>
      <c r="H11" s="14"/>
      <c r="I11" s="14"/>
      <c r="J11" s="14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1">
      <c r="A16" s="14"/>
      <c r="B16" s="14"/>
      <c r="C16" s="14"/>
      <c r="D16" s="14"/>
      <c r="E16" s="14"/>
      <c r="F16" s="14"/>
      <c r="G16" s="14"/>
      <c r="I16" s="29" t="s">
        <v>188</v>
      </c>
      <c r="K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19"/>
  <sheetViews>
    <sheetView workbookViewId="0">
      <selection activeCell="E8" sqref="E8"/>
    </sheetView>
  </sheetViews>
  <sheetFormatPr defaultRowHeight="15"/>
  <cols>
    <col min="1" max="1" width="5.7109375" customWidth="1"/>
    <col min="2" max="2" width="19.7109375" customWidth="1"/>
    <col min="3" max="3" width="11.28515625" customWidth="1"/>
    <col min="4" max="4" width="10.28515625" customWidth="1"/>
    <col min="7" max="7" width="10.85546875" customWidth="1"/>
    <col min="9" max="9" width="11" customWidth="1"/>
    <col min="10" max="10" width="28.140625" customWidth="1"/>
  </cols>
  <sheetData>
    <row r="1" spans="1:11">
      <c r="A1" s="26" t="s">
        <v>191</v>
      </c>
    </row>
    <row r="4" spans="1:11" ht="15.75">
      <c r="A4" s="65" t="s">
        <v>155</v>
      </c>
      <c r="B4" s="65"/>
      <c r="C4" s="65"/>
      <c r="D4" s="65"/>
      <c r="E4" s="65"/>
      <c r="F4" s="65"/>
      <c r="G4" s="65"/>
      <c r="H4" s="65"/>
      <c r="I4" s="65"/>
      <c r="J4" s="65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ht="48">
      <c r="A6" s="47" t="s">
        <v>1</v>
      </c>
      <c r="B6" s="2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1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1" ht="36">
      <c r="A8" s="50">
        <v>1</v>
      </c>
      <c r="B8" s="66" t="s">
        <v>31</v>
      </c>
      <c r="C8" s="67" t="s">
        <v>32</v>
      </c>
      <c r="D8" s="67" t="s">
        <v>147</v>
      </c>
      <c r="E8" s="50">
        <v>370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/>
    </row>
    <row r="9" spans="1:11">
      <c r="A9" s="54"/>
      <c r="B9" s="54"/>
      <c r="C9" s="54"/>
      <c r="D9" s="68" t="s">
        <v>18</v>
      </c>
      <c r="E9" s="69"/>
      <c r="F9" s="70"/>
      <c r="G9" s="71">
        <f>SUM(G8:G8)</f>
        <v>0</v>
      </c>
      <c r="H9" s="69"/>
      <c r="I9" s="71">
        <f>SUM(I8:I8)</f>
        <v>0</v>
      </c>
      <c r="J9" s="54"/>
    </row>
    <row r="10" spans="1:11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1">
      <c r="A11" s="15"/>
      <c r="B11" s="25" t="s">
        <v>153</v>
      </c>
      <c r="C11" s="15"/>
      <c r="D11" s="15"/>
      <c r="E11" s="15"/>
      <c r="F11" s="15"/>
      <c r="G11" s="15"/>
      <c r="H11" s="15"/>
      <c r="I11" s="15"/>
      <c r="J11" s="15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1">
      <c r="A16" s="14"/>
      <c r="B16" s="14"/>
      <c r="C16" s="14"/>
      <c r="D16" s="14"/>
      <c r="E16" s="14"/>
      <c r="F16" s="14"/>
      <c r="G16" s="14"/>
      <c r="I16" s="29" t="s">
        <v>188</v>
      </c>
      <c r="J16" s="29"/>
      <c r="K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19"/>
  <sheetViews>
    <sheetView topLeftCell="B1" workbookViewId="0">
      <selection activeCell="E8" sqref="E8"/>
    </sheetView>
  </sheetViews>
  <sheetFormatPr defaultRowHeight="15"/>
  <cols>
    <col min="1" max="1" width="5.28515625" customWidth="1"/>
    <col min="2" max="2" width="24.85546875" customWidth="1"/>
    <col min="3" max="3" width="10.28515625" customWidth="1"/>
    <col min="4" max="4" width="10.7109375" customWidth="1"/>
    <col min="7" max="7" width="11.28515625" customWidth="1"/>
    <col min="9" max="9" width="10.7109375" customWidth="1"/>
    <col min="10" max="10" width="27" customWidth="1"/>
  </cols>
  <sheetData>
    <row r="1" spans="1:11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1" ht="15.75">
      <c r="A4" s="110" t="s">
        <v>156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1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1" ht="36">
      <c r="A8" s="50">
        <v>1</v>
      </c>
      <c r="B8" s="66" t="s">
        <v>36</v>
      </c>
      <c r="C8" s="50" t="s">
        <v>37</v>
      </c>
      <c r="D8" s="67" t="s">
        <v>38</v>
      </c>
      <c r="E8" s="50">
        <v>130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 t="s">
        <v>39</v>
      </c>
    </row>
    <row r="9" spans="1:11">
      <c r="A9" s="55"/>
      <c r="B9" s="55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0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1">
      <c r="A16" s="14"/>
      <c r="B16" s="14"/>
      <c r="C16" s="14"/>
      <c r="D16" s="14"/>
      <c r="E16" s="14"/>
      <c r="F16" s="14"/>
      <c r="G16" s="14"/>
      <c r="H16" s="14"/>
      <c r="I16" s="29" t="s">
        <v>188</v>
      </c>
      <c r="J16" s="29"/>
      <c r="K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2"/>
  <sheetViews>
    <sheetView tabSelected="1" workbookViewId="0">
      <selection activeCell="E8" sqref="E8"/>
    </sheetView>
  </sheetViews>
  <sheetFormatPr defaultRowHeight="15"/>
  <cols>
    <col min="1" max="1" width="5.85546875" customWidth="1"/>
    <col min="2" max="2" width="21.28515625" customWidth="1"/>
    <col min="3" max="3" width="9.5703125" customWidth="1"/>
    <col min="4" max="4" width="11.42578125" customWidth="1"/>
    <col min="7" max="7" width="13.42578125" customWidth="1"/>
    <col min="9" max="9" width="14.42578125" customWidth="1"/>
    <col min="10" max="10" width="19.4257812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157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50">
        <v>1</v>
      </c>
      <c r="B8" s="66" t="s">
        <v>130</v>
      </c>
      <c r="C8" s="50" t="s">
        <v>37</v>
      </c>
      <c r="D8" s="67" t="s">
        <v>40</v>
      </c>
      <c r="E8" s="50">
        <v>60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 t="s">
        <v>131</v>
      </c>
    </row>
    <row r="9" spans="1:10">
      <c r="A9" s="73"/>
      <c r="B9" s="73"/>
      <c r="C9" s="74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74"/>
    </row>
    <row r="10" spans="1:10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29" t="s">
        <v>188</v>
      </c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1"/>
  <sheetViews>
    <sheetView workbookViewId="0">
      <selection activeCell="E13" sqref="E13"/>
    </sheetView>
  </sheetViews>
  <sheetFormatPr defaultRowHeight="15"/>
  <cols>
    <col min="1" max="1" width="4.42578125" customWidth="1"/>
    <col min="2" max="2" width="18.85546875" customWidth="1"/>
    <col min="3" max="3" width="12.85546875" customWidth="1"/>
    <col min="4" max="4" width="14.7109375" customWidth="1"/>
    <col min="5" max="5" width="10.28515625" customWidth="1"/>
    <col min="6" max="6" width="12" customWidth="1"/>
    <col min="7" max="7" width="13.42578125" customWidth="1"/>
    <col min="9" max="9" width="13.5703125" customWidth="1"/>
    <col min="10" max="10" width="26.710937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158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41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76" t="s">
        <v>42</v>
      </c>
      <c r="C8" s="77" t="s">
        <v>43</v>
      </c>
      <c r="D8" s="75" t="s">
        <v>44</v>
      </c>
      <c r="E8" s="75">
        <v>650</v>
      </c>
      <c r="F8" s="78"/>
      <c r="G8" s="79">
        <f t="shared" ref="G8:G13" si="0">PRODUCT(E8*F8)</f>
        <v>0</v>
      </c>
      <c r="H8" s="80">
        <v>0.08</v>
      </c>
      <c r="I8" s="79">
        <f t="shared" ref="I8:I13" si="1">PRODUCT(G8*1.08)</f>
        <v>0</v>
      </c>
      <c r="J8" s="61"/>
    </row>
    <row r="9" spans="1:10" ht="24">
      <c r="A9" s="75">
        <v>2</v>
      </c>
      <c r="B9" s="81" t="s">
        <v>45</v>
      </c>
      <c r="C9" s="37" t="s">
        <v>46</v>
      </c>
      <c r="D9" s="37" t="s">
        <v>47</v>
      </c>
      <c r="E9" s="82">
        <v>3</v>
      </c>
      <c r="F9" s="79"/>
      <c r="G9" s="79">
        <f t="shared" si="0"/>
        <v>0</v>
      </c>
      <c r="H9" s="80">
        <v>0.08</v>
      </c>
      <c r="I9" s="79">
        <f t="shared" si="1"/>
        <v>0</v>
      </c>
      <c r="J9" s="61"/>
    </row>
    <row r="10" spans="1:10">
      <c r="A10" s="75">
        <v>3</v>
      </c>
      <c r="B10" s="76" t="s">
        <v>48</v>
      </c>
      <c r="C10" s="75" t="s">
        <v>16</v>
      </c>
      <c r="D10" s="75" t="s">
        <v>49</v>
      </c>
      <c r="E10" s="75">
        <v>20</v>
      </c>
      <c r="F10" s="78"/>
      <c r="G10" s="79">
        <f t="shared" si="0"/>
        <v>0</v>
      </c>
      <c r="H10" s="80">
        <v>0.08</v>
      </c>
      <c r="I10" s="79">
        <f t="shared" si="1"/>
        <v>0</v>
      </c>
      <c r="J10" s="61"/>
    </row>
    <row r="11" spans="1:10">
      <c r="A11" s="75">
        <v>4</v>
      </c>
      <c r="B11" s="76" t="s">
        <v>48</v>
      </c>
      <c r="C11" s="75" t="s">
        <v>16</v>
      </c>
      <c r="D11" s="75" t="s">
        <v>50</v>
      </c>
      <c r="E11" s="75">
        <v>30</v>
      </c>
      <c r="F11" s="78"/>
      <c r="G11" s="79">
        <f t="shared" si="0"/>
        <v>0</v>
      </c>
      <c r="H11" s="80">
        <v>0.08</v>
      </c>
      <c r="I11" s="79">
        <f t="shared" si="1"/>
        <v>0</v>
      </c>
      <c r="J11" s="61"/>
    </row>
    <row r="12" spans="1:10">
      <c r="A12" s="75">
        <v>5</v>
      </c>
      <c r="B12" s="76" t="s">
        <v>48</v>
      </c>
      <c r="C12" s="75" t="s">
        <v>16</v>
      </c>
      <c r="D12" s="75" t="s">
        <v>51</v>
      </c>
      <c r="E12" s="75">
        <v>10</v>
      </c>
      <c r="F12" s="78"/>
      <c r="G12" s="79">
        <f t="shared" si="0"/>
        <v>0</v>
      </c>
      <c r="H12" s="80">
        <v>0.08</v>
      </c>
      <c r="I12" s="79">
        <f t="shared" si="1"/>
        <v>0</v>
      </c>
      <c r="J12" s="61"/>
    </row>
    <row r="13" spans="1:10">
      <c r="A13" s="75">
        <v>6</v>
      </c>
      <c r="B13" s="76" t="s">
        <v>48</v>
      </c>
      <c r="C13" s="75" t="s">
        <v>16</v>
      </c>
      <c r="D13" s="75" t="s">
        <v>52</v>
      </c>
      <c r="E13" s="82">
        <v>130</v>
      </c>
      <c r="F13" s="79"/>
      <c r="G13" s="79">
        <f t="shared" si="0"/>
        <v>0</v>
      </c>
      <c r="H13" s="80">
        <v>0.08</v>
      </c>
      <c r="I13" s="79">
        <f t="shared" si="1"/>
        <v>0</v>
      </c>
      <c r="J13" s="61"/>
    </row>
    <row r="14" spans="1:10">
      <c r="A14" s="15"/>
      <c r="B14" s="15"/>
      <c r="C14" s="83"/>
      <c r="D14" s="20" t="s">
        <v>18</v>
      </c>
      <c r="E14" s="21"/>
      <c r="F14" s="22"/>
      <c r="G14" s="23">
        <f>SUM(G8:G13)</f>
        <v>0</v>
      </c>
      <c r="H14" s="21"/>
      <c r="I14" s="23">
        <f>SUM(I8:I13)</f>
        <v>0</v>
      </c>
      <c r="J14" s="83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>
      <c r="A21" s="14"/>
      <c r="B21" s="14"/>
      <c r="C21" s="14"/>
      <c r="D21" s="14"/>
      <c r="E21" s="14"/>
      <c r="F21" s="14"/>
      <c r="G21" s="14"/>
      <c r="H21" s="14"/>
      <c r="I21" s="29" t="s">
        <v>188</v>
      </c>
      <c r="J21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23</vt:i4>
      </vt:variant>
    </vt:vector>
  </HeadingPairs>
  <TitlesOfParts>
    <vt:vector size="46" baseType="lpstr">
      <vt:lpstr>1. Dasatynib, Nilotynib</vt:lpstr>
      <vt:lpstr>2. Imatynib, Bortezomib, Bendam</vt:lpstr>
      <vt:lpstr>3. Anagrelid</vt:lpstr>
      <vt:lpstr>4. Anagrelid II</vt:lpstr>
      <vt:lpstr>5. Thalidomidum</vt:lpstr>
      <vt:lpstr>6. Daunorubicinum</vt:lpstr>
      <vt:lpstr>7. Interferon alfa 2b</vt:lpstr>
      <vt:lpstr>8. Darbopoetinum</vt:lpstr>
      <vt:lpstr>9. Azacytydyna, Lenalidomid</vt:lpstr>
      <vt:lpstr>10. Rituximab</vt:lpstr>
      <vt:lpstr>11. Chemioterapia I</vt:lpstr>
      <vt:lpstr>12. Chemioterapia II</vt:lpstr>
      <vt:lpstr>13. Chemioterapia III</vt:lpstr>
      <vt:lpstr>14. Chemioterapia IV</vt:lpstr>
      <vt:lpstr>15. Idarubicinum</vt:lpstr>
      <vt:lpstr>16. Brentuximab</vt:lpstr>
      <vt:lpstr>17. Obinutuzumab</vt:lpstr>
      <vt:lpstr>18. Ruksolitynib</vt:lpstr>
      <vt:lpstr>19. Pixantron</vt:lpstr>
      <vt:lpstr>20. Pomalidomidum</vt:lpstr>
      <vt:lpstr>21. Fludarabinum</vt:lpstr>
      <vt:lpstr>22. Posaconazolum</vt:lpstr>
      <vt:lpstr>23. Ibrutynib</vt:lpstr>
      <vt:lpstr>'1. Dasatynib, Nilotynib'!Obszar_wydruku</vt:lpstr>
      <vt:lpstr>'10. Rituximab'!Obszar_wydruku</vt:lpstr>
      <vt:lpstr>'11. Chemioterapia I'!Obszar_wydruku</vt:lpstr>
      <vt:lpstr>'12. Chemioterapia II'!Obszar_wydruku</vt:lpstr>
      <vt:lpstr>'13. Chemioterapia III'!Obszar_wydruku</vt:lpstr>
      <vt:lpstr>'14. Chemioterapia IV'!Obszar_wydruku</vt:lpstr>
      <vt:lpstr>'15. Idarubicinum'!Obszar_wydruku</vt:lpstr>
      <vt:lpstr>'16. Brentuximab'!Obszar_wydruku</vt:lpstr>
      <vt:lpstr>'17. Obinutuzumab'!Obszar_wydruku</vt:lpstr>
      <vt:lpstr>'18. Ruksolitynib'!Obszar_wydruku</vt:lpstr>
      <vt:lpstr>'19. Pixantron'!Obszar_wydruku</vt:lpstr>
      <vt:lpstr>'2. Imatynib, Bortezomib, Bendam'!Obszar_wydruku</vt:lpstr>
      <vt:lpstr>'20. Pomalidomidum'!Obszar_wydruku</vt:lpstr>
      <vt:lpstr>'21. Fludarabinum'!Obszar_wydruku</vt:lpstr>
      <vt:lpstr>'22. Posaconazolum'!Obszar_wydruku</vt:lpstr>
      <vt:lpstr>'23. Ibrutynib'!Obszar_wydruku</vt:lpstr>
      <vt:lpstr>'3. Anagrelid'!Obszar_wydruku</vt:lpstr>
      <vt:lpstr>'4. Anagrelid II'!Obszar_wydruku</vt:lpstr>
      <vt:lpstr>'5. Thalidomidum'!Obszar_wydruku</vt:lpstr>
      <vt:lpstr>'6. Daunorubicinum'!Obszar_wydruku</vt:lpstr>
      <vt:lpstr>'7. Interferon alfa 2b'!Obszar_wydruku</vt:lpstr>
      <vt:lpstr>'8. Darbopoetinum'!Obszar_wydruku</vt:lpstr>
      <vt:lpstr>'9. Azacytydyna, Lenalidomid'!Obszar_wydruku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rdyderski</dc:creator>
  <cp:lastModifiedBy>mkrzeminski</cp:lastModifiedBy>
  <cp:lastPrinted>2019-02-18T09:28:11Z</cp:lastPrinted>
  <dcterms:created xsi:type="dcterms:W3CDTF">2017-10-26T09:04:43Z</dcterms:created>
  <dcterms:modified xsi:type="dcterms:W3CDTF">2019-03-11T12:55:01Z</dcterms:modified>
</cp:coreProperties>
</file>